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45" windowWidth="17235" windowHeight="9285"/>
  </bookViews>
  <sheets>
    <sheet name="Alum Outcome Trends" sheetId="11" r:id="rId1"/>
    <sheet name="Admin Outcome Trends" sheetId="12" r:id="rId2"/>
  </sheets>
  <calcPr calcId="145621"/>
</workbook>
</file>

<file path=xl/calcChain.xml><?xml version="1.0" encoding="utf-8"?>
<calcChain xmlns="http://schemas.openxmlformats.org/spreadsheetml/2006/main">
  <c r="L21" i="12" l="1"/>
  <c r="L22" i="12"/>
  <c r="L23" i="12"/>
  <c r="L24" i="12"/>
  <c r="L28" i="12"/>
  <c r="L29" i="12"/>
  <c r="L30" i="12"/>
  <c r="L31" i="12"/>
  <c r="L35" i="12"/>
  <c r="L36" i="12"/>
  <c r="L37" i="12"/>
  <c r="L38" i="12"/>
  <c r="L42" i="12"/>
  <c r="L43" i="12"/>
  <c r="L44" i="12"/>
  <c r="L41" i="12"/>
  <c r="L34" i="12"/>
  <c r="L27" i="12"/>
  <c r="L20" i="12"/>
  <c r="L16" i="12"/>
  <c r="L17" i="12"/>
  <c r="L15" i="12"/>
  <c r="L11" i="12"/>
  <c r="L12" i="12"/>
  <c r="L10" i="12"/>
  <c r="J45" i="12"/>
  <c r="H45" i="12"/>
  <c r="E45" i="12"/>
  <c r="C45" i="12"/>
  <c r="J39" i="12"/>
  <c r="H39" i="12"/>
  <c r="E39" i="12"/>
  <c r="C39" i="12"/>
  <c r="E25" i="12"/>
  <c r="J25" i="12"/>
  <c r="J32" i="12"/>
  <c r="E32" i="12"/>
  <c r="H32" i="12"/>
  <c r="C32" i="12"/>
  <c r="H25" i="12"/>
  <c r="C25" i="12"/>
  <c r="C18" i="12"/>
  <c r="E18" i="12"/>
  <c r="H18" i="12"/>
  <c r="J18" i="12"/>
  <c r="L18" i="12" s="1"/>
  <c r="J13" i="12"/>
  <c r="H13" i="12"/>
  <c r="C13" i="12"/>
  <c r="E13" i="12"/>
  <c r="L13" i="12" l="1"/>
  <c r="L39" i="12"/>
  <c r="L45" i="12"/>
  <c r="L25" i="12"/>
  <c r="L32" i="12"/>
  <c r="L43" i="11"/>
  <c r="L37" i="11"/>
  <c r="L30" i="11"/>
  <c r="L23" i="11"/>
  <c r="L16" i="11"/>
  <c r="L11" i="11"/>
  <c r="L40" i="11"/>
  <c r="L41" i="11"/>
  <c r="L42" i="11"/>
  <c r="L39" i="11"/>
  <c r="L33" i="11"/>
  <c r="L34" i="11"/>
  <c r="L35" i="11"/>
  <c r="L36" i="11"/>
  <c r="L32" i="11"/>
  <c r="L29" i="11"/>
  <c r="L28" i="11"/>
  <c r="L27" i="11"/>
  <c r="L26" i="11"/>
  <c r="L25" i="11"/>
  <c r="L22" i="11"/>
  <c r="L21" i="11"/>
  <c r="L20" i="11"/>
  <c r="L19" i="11"/>
  <c r="L18" i="11"/>
  <c r="L15" i="11"/>
  <c r="L14" i="11"/>
  <c r="L13" i="11"/>
  <c r="L9" i="11"/>
  <c r="L10" i="11"/>
  <c r="L8" i="11"/>
  <c r="J43" i="11"/>
  <c r="J37" i="11"/>
  <c r="J30" i="11"/>
  <c r="J23" i="11"/>
  <c r="J16" i="11"/>
  <c r="J11" i="11"/>
  <c r="E43" i="11"/>
  <c r="E37" i="11"/>
  <c r="E30" i="11"/>
  <c r="E23" i="11"/>
  <c r="E16" i="11"/>
  <c r="E11" i="11"/>
  <c r="C43" i="11"/>
  <c r="D43" i="11"/>
  <c r="B43" i="11"/>
  <c r="C37" i="11"/>
  <c r="D37" i="11"/>
  <c r="B37" i="11"/>
  <c r="C30" i="11"/>
  <c r="D30" i="11"/>
  <c r="B30" i="11"/>
  <c r="C23" i="11"/>
  <c r="D23" i="11"/>
  <c r="B23" i="11"/>
  <c r="C16" i="11"/>
  <c r="D16" i="11"/>
  <c r="B16" i="11"/>
  <c r="C11" i="11"/>
  <c r="D11" i="11"/>
  <c r="B11" i="11"/>
</calcChain>
</file>

<file path=xl/sharedStrings.xml><?xml version="1.0" encoding="utf-8"?>
<sst xmlns="http://schemas.openxmlformats.org/spreadsheetml/2006/main" count="229" uniqueCount="86">
  <si>
    <t>Five Year Alums</t>
  </si>
  <si>
    <t>I seek continuous learning opportunities regarding specialty knowledge to enhance student learning.</t>
  </si>
  <si>
    <t>I am knowledgeable about and currently use professional literature and professional development activities to enhance my performance in my professional responsibilities.</t>
  </si>
  <si>
    <t>I understand how constructivist teaching can enhance the learning of my students.</t>
  </si>
  <si>
    <t>I choose to consider multiple perspectives and to use critical thinking to self-assess in order to make informed decisions.</t>
  </si>
  <si>
    <t>I use a constructivist frame to create a learning environment that encourages positive social interaction, active engagement in learning, and self-motivation for all students.</t>
  </si>
  <si>
    <t>I plan appropriate instruction based upon knowledge of subject matter, students, the learning context, and curriculum.</t>
  </si>
  <si>
    <t>I use research-based practice to be an agent of change in my classroom in order to engage all students in learning.</t>
  </si>
  <si>
    <t>I use effective verbal, nonverbal, and media communication techniques to foster active inquiry, collaboration, and supportive interaction.</t>
  </si>
  <si>
    <t>I work to empower all students and their families through collaboration and appropriate communication with others.</t>
  </si>
  <si>
    <t>I work to empower self and colleagues through collaboration and effective communication with others.</t>
  </si>
  <si>
    <t>I am viewed by my colleagues as an effective communicator.</t>
  </si>
  <si>
    <t>I embrace new technologies and their use in the educational setting.</t>
  </si>
  <si>
    <t>I advocate for all students in a way that nurtures the potential of each student.</t>
  </si>
  <si>
    <t>I value diversity and establish a well-managed instructional environment based on principles of peacebuilding.</t>
  </si>
  <si>
    <t>I promote compassionate and just learning environments.</t>
  </si>
  <si>
    <t xml:space="preserve">I regulate my emotions and take professional responsibility for my actions. </t>
  </si>
  <si>
    <t>I model collaborative behavior through self-control, enthuiasm, celebration of diverse views, and intellectual curiousity.</t>
  </si>
  <si>
    <t>First Year Alums</t>
  </si>
  <si>
    <t>Scholarship</t>
  </si>
  <si>
    <t xml:space="preserve">Inquiry </t>
  </si>
  <si>
    <t>Scholarship Average</t>
  </si>
  <si>
    <t>Inquiry Average</t>
  </si>
  <si>
    <t>Professional Knowledge Average</t>
  </si>
  <si>
    <t>Communication Average</t>
  </si>
  <si>
    <t>Caring Average</t>
  </si>
  <si>
    <t>Leadership Average</t>
  </si>
  <si>
    <t>Data means on following scale: (1=Poor, 2= Emerging, 3= Competent, 4= Mastery and 5= Exemplary)</t>
  </si>
  <si>
    <t>3-yr Avg.</t>
  </si>
  <si>
    <t>Average</t>
  </si>
  <si>
    <t>N=21</t>
  </si>
  <si>
    <t>N=19</t>
  </si>
  <si>
    <t>N=39</t>
  </si>
  <si>
    <t>N=11</t>
  </si>
  <si>
    <t>N=10</t>
  </si>
  <si>
    <t>N=27</t>
  </si>
  <si>
    <t>Difference</t>
  </si>
  <si>
    <t>Scholarhip</t>
  </si>
  <si>
    <t>I use principles of action research, inquiry, and critical thinking to inform decision-making within my classroom and school.</t>
  </si>
  <si>
    <t>I am viewed by my colleagues as a life-long learner who values inquiry in professional development.</t>
  </si>
  <si>
    <t>Profesional Knowledge</t>
  </si>
  <si>
    <t>I use assessment on a daily basis to shape my instructional planning, not just as a summative assessment tool.</t>
  </si>
  <si>
    <t>I am regarded by my peers as an effective instructional strategist.</t>
  </si>
  <si>
    <t>Communication</t>
  </si>
  <si>
    <t>Caring</t>
  </si>
  <si>
    <t>I integrate knowledge of moral, ethical, and legal responsibilities using multicultural and peacebuilding persepctives.</t>
  </si>
  <si>
    <t>Leadership</t>
  </si>
  <si>
    <t>I engage in reflective practice.</t>
  </si>
  <si>
    <t>I seek to bring about fair and just systematic change within the educational context.</t>
  </si>
  <si>
    <t>My colleagues view me as engaging in and advocating for appropriate professional practices.</t>
  </si>
  <si>
    <t>Please choose the rating that best describes the performance of your teacher</t>
  </si>
  <si>
    <t>Seeks continuous learning opportunities regarding specialty knowledge to enhance student learning.</t>
  </si>
  <si>
    <t xml:space="preserve">Is knowledgeable about and currently uses professional literature and professional development activities to enhance performance in professional responsibilities. </t>
  </si>
  <si>
    <t>Understands how constructivist teaching can enhance the learning of students.</t>
  </si>
  <si>
    <t>Uses principles of action research, inquiry, and critical thinking to inform decision-making within the classroom and school.</t>
  </si>
  <si>
    <t>Is viewed by colleagues as a lifelong learner who values inquiry in professional development.</t>
  </si>
  <si>
    <t>Chooses to consider multiple perspectives and to use critical thinking to self-assess in order to make informed decisions.</t>
  </si>
  <si>
    <t xml:space="preserve">Uses a constructivist frame to create a learning environment that encourages positive social interaction, active engagement in learning, and self-motivation for all students. </t>
  </si>
  <si>
    <t>Plans appropriate instruction based upon knowledge of subject matter, students, the learning context, and curriculum.</t>
  </si>
  <si>
    <t>Uses research-based practice to be an agent of change in the classroom in order to engage all students in learning.</t>
  </si>
  <si>
    <t>Uses assessment on a daily basis to shape his or her instructional planning, not just as a summative assessment tool.</t>
  </si>
  <si>
    <t>Is regarded by his or her peers as an effective instructional strategist.</t>
  </si>
  <si>
    <t>Uses effective verbal, nonverbal, and media communication techniques to foster active inquiry, collaboration, and supportive interaction.</t>
  </si>
  <si>
    <t>Works to empower all students and their families through collaboration and appropriate communication with others.</t>
  </si>
  <si>
    <t xml:space="preserve">Works to empower self and colleagues through collaboration and effective communication with others. </t>
  </si>
  <si>
    <t>Is viewed by colleagues as an effective communicator.</t>
  </si>
  <si>
    <t>Embraces new technologies and their use in the educational setting.</t>
  </si>
  <si>
    <t xml:space="preserve">Advocates for all students in a way that nurtures the potential of each student. </t>
  </si>
  <si>
    <t>Values diversity and establishes a well-managed instructional environment based on principles of peacebuilding.</t>
  </si>
  <si>
    <t>Integrates knowledge of moral, ethical, and legal responsibilities using multicultural and peacebuilding persepctives.</t>
  </si>
  <si>
    <t>Promotes compassionate and just learning environments.</t>
  </si>
  <si>
    <t>Regulates emotions and take professional responsibility for actions.</t>
  </si>
  <si>
    <t>Models collaborative behavior through self-control, enthuiasm, celebration of diverse views, and intellectual curiousity.</t>
  </si>
  <si>
    <t>Engages in reflective practice.</t>
  </si>
  <si>
    <t>Seeks to bring about fair and just systematic change within the educational context.</t>
  </si>
  <si>
    <t>Colleagues view him or her as engaging in and advocating for appropriate professional practices.</t>
  </si>
  <si>
    <t>N = 3</t>
  </si>
  <si>
    <t>N = 0</t>
  </si>
  <si>
    <t>n/a = no data available - only one administrator responded to the survey in 2011 and no responses in 2013.</t>
  </si>
  <si>
    <t>Inquiry</t>
  </si>
  <si>
    <t>Professional Knowledge</t>
  </si>
  <si>
    <t>Average Difference</t>
  </si>
  <si>
    <t>n/a</t>
  </si>
  <si>
    <t xml:space="preserve">Master of Arts in Education Alumni Survey  </t>
  </si>
  <si>
    <t>Program Outcomes Trends 2011-13 - Administrator Responses</t>
  </si>
  <si>
    <t>Program Outcome Trends 2011-13 - Alumni Responses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</si>
</sst>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3"/>
      <color theme="1"/>
      <name val="Calibri"/>
      <family val="2"/>
      <scheme val="minor"/>
    </font>
    <font>
      <sz val="10"/>
      <color theme="1"/>
      <name val="Calisto MT"/>
      <family val="1"/>
    </font>
    <font>
      <b/>
      <sz val="10"/>
      <color theme="1"/>
      <name val="Calisto MT"/>
      <family val="1"/>
    </font>
    <font>
      <b/>
      <i/>
      <sz val="10"/>
      <color theme="1"/>
      <name val="Calisto MT"/>
      <family val="1"/>
    </font>
    <font>
      <b/>
      <sz val="10"/>
      <name val="Arial"/>
      <family val="2"/>
    </font>
    <font>
      <b/>
      <i/>
      <sz val="9"/>
      <color indexed="8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4" fillId="0" borderId="0"/>
  </cellStyleXfs>
  <cellXfs count="136">
    <xf numFmtId="0" fontId="0" fillId="0" borderId="0" xfId="0"/>
    <xf numFmtId="0" fontId="0" fillId="0" borderId="0" xfId="0" applyAlignment="1">
      <alignment horizontal="left" vertical="top"/>
    </xf>
    <xf numFmtId="0" fontId="10" fillId="9" borderId="12" xfId="0" applyFont="1" applyFill="1" applyBorder="1"/>
    <xf numFmtId="0" fontId="10" fillId="9" borderId="4" xfId="0" applyFont="1" applyFill="1" applyBorder="1"/>
    <xf numFmtId="0" fontId="9" fillId="9" borderId="4" xfId="0" applyFont="1" applyFill="1" applyBorder="1"/>
    <xf numFmtId="0" fontId="9" fillId="9" borderId="12" xfId="0" applyFont="1" applyFill="1" applyBorder="1"/>
    <xf numFmtId="167" fontId="9" fillId="6" borderId="13" xfId="0" applyNumberFormat="1" applyFont="1" applyFill="1" applyBorder="1" applyAlignment="1">
      <alignment horizontal="center" vertical="center"/>
    </xf>
    <xf numFmtId="167" fontId="10" fillId="6" borderId="13" xfId="0" applyNumberFormat="1" applyFont="1" applyFill="1" applyBorder="1" applyAlignment="1">
      <alignment horizontal="center" vertical="center"/>
    </xf>
    <xf numFmtId="167" fontId="9" fillId="8" borderId="13" xfId="0" applyNumberFormat="1" applyFont="1" applyFill="1" applyBorder="1" applyAlignment="1">
      <alignment horizontal="center" vertical="center"/>
    </xf>
    <xf numFmtId="167" fontId="11" fillId="4" borderId="13" xfId="0" applyNumberFormat="1" applyFont="1" applyFill="1" applyBorder="1" applyAlignment="1">
      <alignment horizontal="center" vertical="center"/>
    </xf>
    <xf numFmtId="167" fontId="11" fillId="7" borderId="9" xfId="0" applyNumberFormat="1" applyFont="1" applyFill="1" applyBorder="1" applyAlignment="1">
      <alignment horizontal="center" vertical="center"/>
    </xf>
    <xf numFmtId="167" fontId="11" fillId="9" borderId="13" xfId="0" applyNumberFormat="1" applyFont="1" applyFill="1" applyBorder="1"/>
    <xf numFmtId="167" fontId="1" fillId="0" borderId="0" xfId="0" applyNumberFormat="1" applyFont="1"/>
    <xf numFmtId="167" fontId="11" fillId="9" borderId="4" xfId="0" applyNumberFormat="1" applyFont="1" applyFill="1" applyBorder="1" applyAlignment="1">
      <alignment horizontal="center" vertical="center"/>
    </xf>
    <xf numFmtId="167" fontId="10" fillId="9" borderId="4" xfId="0" applyNumberFormat="1" applyFont="1" applyFill="1" applyBorder="1" applyAlignment="1">
      <alignment horizontal="center" vertical="center"/>
    </xf>
    <xf numFmtId="0" fontId="0" fillId="0" borderId="0" xfId="0"/>
    <xf numFmtId="167" fontId="9" fillId="6" borderId="9" xfId="0" applyNumberFormat="1" applyFont="1" applyFill="1" applyBorder="1" applyAlignment="1">
      <alignment horizontal="center" vertical="center"/>
    </xf>
    <xf numFmtId="167" fontId="10" fillId="6" borderId="9" xfId="0" applyNumberFormat="1" applyFont="1" applyFill="1" applyBorder="1" applyAlignment="1">
      <alignment horizontal="center" vertical="center"/>
    </xf>
    <xf numFmtId="167" fontId="9" fillId="6" borderId="3" xfId="0" applyNumberFormat="1" applyFont="1" applyFill="1" applyBorder="1" applyAlignment="1">
      <alignment horizontal="center" vertical="center"/>
    </xf>
    <xf numFmtId="167" fontId="9" fillId="8" borderId="9" xfId="0" applyNumberFormat="1" applyFont="1" applyFill="1" applyBorder="1" applyAlignment="1">
      <alignment horizontal="center" vertical="center"/>
    </xf>
    <xf numFmtId="167" fontId="9" fillId="8" borderId="3" xfId="0" applyNumberFormat="1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167" fontId="11" fillId="4" borderId="9" xfId="0" applyNumberFormat="1" applyFont="1" applyFill="1" applyBorder="1" applyAlignment="1">
      <alignment horizontal="center" vertical="center"/>
    </xf>
    <xf numFmtId="167" fontId="9" fillId="6" borderId="1" xfId="0" applyNumberFormat="1" applyFont="1" applyFill="1" applyBorder="1" applyAlignment="1">
      <alignment horizontal="center" vertical="center"/>
    </xf>
    <xf numFmtId="0" fontId="10" fillId="6" borderId="15" xfId="0" applyFont="1" applyFill="1" applyBorder="1" applyAlignment="1">
      <alignment horizontal="center"/>
    </xf>
    <xf numFmtId="0" fontId="10" fillId="6" borderId="16" xfId="0" applyFont="1" applyFill="1" applyBorder="1" applyAlignment="1">
      <alignment horizontal="center"/>
    </xf>
    <xf numFmtId="167" fontId="9" fillId="8" borderId="1" xfId="0" applyNumberFormat="1" applyFont="1" applyFill="1" applyBorder="1" applyAlignment="1">
      <alignment horizontal="center" vertical="center"/>
    </xf>
    <xf numFmtId="167" fontId="10" fillId="8" borderId="2" xfId="0" applyNumberFormat="1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/>
    </xf>
    <xf numFmtId="0" fontId="10" fillId="8" borderId="15" xfId="0" applyFont="1" applyFill="1" applyBorder="1" applyAlignment="1">
      <alignment horizontal="center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167" fontId="0" fillId="0" borderId="0" xfId="0" applyNumberFormat="1"/>
    <xf numFmtId="167" fontId="9" fillId="0" borderId="9" xfId="0" applyNumberFormat="1" applyFont="1" applyBorder="1" applyAlignment="1">
      <alignment horizontal="left" vertical="top" wrapText="1"/>
    </xf>
    <xf numFmtId="167" fontId="11" fillId="7" borderId="4" xfId="0" applyNumberFormat="1" applyFont="1" applyFill="1" applyBorder="1" applyAlignment="1">
      <alignment horizontal="center" vertical="center"/>
    </xf>
    <xf numFmtId="167" fontId="11" fillId="7" borderId="8" xfId="0" applyNumberFormat="1" applyFont="1" applyFill="1" applyBorder="1" applyAlignment="1">
      <alignment horizontal="center" vertical="center"/>
    </xf>
    <xf numFmtId="167" fontId="9" fillId="9" borderId="4" xfId="0" applyNumberFormat="1" applyFont="1" applyFill="1" applyBorder="1" applyAlignment="1">
      <alignment horizontal="center" vertical="center"/>
    </xf>
    <xf numFmtId="167" fontId="9" fillId="9" borderId="4" xfId="0" applyNumberFormat="1" applyFont="1" applyFill="1" applyBorder="1" applyAlignment="1">
      <alignment vertical="center"/>
    </xf>
    <xf numFmtId="0" fontId="9" fillId="0" borderId="0" xfId="0" applyFont="1" applyFill="1" applyBorder="1"/>
    <xf numFmtId="0" fontId="10" fillId="6" borderId="17" xfId="0" applyFont="1" applyFill="1" applyBorder="1" applyAlignment="1">
      <alignment horizontal="center"/>
    </xf>
    <xf numFmtId="0" fontId="10" fillId="6" borderId="18" xfId="0" applyFont="1" applyFill="1" applyBorder="1" applyAlignment="1">
      <alignment horizontal="center"/>
    </xf>
    <xf numFmtId="0" fontId="10" fillId="8" borderId="20" xfId="0" applyFont="1" applyFill="1" applyBorder="1" applyAlignment="1">
      <alignment horizontal="center"/>
    </xf>
    <xf numFmtId="0" fontId="10" fillId="8" borderId="21" xfId="0" applyFont="1" applyFill="1" applyBorder="1" applyAlignment="1">
      <alignment horizontal="center"/>
    </xf>
    <xf numFmtId="0" fontId="10" fillId="8" borderId="4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 vertical="center"/>
    </xf>
    <xf numFmtId="167" fontId="9" fillId="0" borderId="13" xfId="0" applyNumberFormat="1" applyFont="1" applyBorder="1" applyAlignment="1">
      <alignment horizontal="left" vertical="top" wrapText="1"/>
    </xf>
    <xf numFmtId="167" fontId="9" fillId="6" borderId="5" xfId="0" applyNumberFormat="1" applyFont="1" applyFill="1" applyBorder="1" applyAlignment="1">
      <alignment horizontal="center" vertical="center"/>
    </xf>
    <xf numFmtId="167" fontId="9" fillId="6" borderId="6" xfId="0" applyNumberFormat="1" applyFont="1" applyFill="1" applyBorder="1" applyAlignment="1">
      <alignment horizontal="center" vertical="center"/>
    </xf>
    <xf numFmtId="167" fontId="9" fillId="8" borderId="6" xfId="0" applyNumberFormat="1" applyFont="1" applyFill="1" applyBorder="1" applyAlignment="1">
      <alignment horizontal="center" vertical="center"/>
    </xf>
    <xf numFmtId="167" fontId="9" fillId="8" borderId="5" xfId="0" applyNumberFormat="1" applyFont="1" applyFill="1" applyBorder="1" applyAlignment="1">
      <alignment horizontal="center" vertical="center"/>
    </xf>
    <xf numFmtId="167" fontId="10" fillId="8" borderId="7" xfId="0" applyNumberFormat="1" applyFont="1" applyFill="1" applyBorder="1" applyAlignment="1">
      <alignment horizontal="center" vertical="center"/>
    </xf>
    <xf numFmtId="167" fontId="9" fillId="5" borderId="3" xfId="0" applyNumberFormat="1" applyFont="1" applyFill="1" applyBorder="1" applyAlignment="1">
      <alignment vertical="center"/>
    </xf>
    <xf numFmtId="167" fontId="9" fillId="5" borderId="2" xfId="0" applyNumberFormat="1" applyFont="1" applyFill="1" applyBorder="1" applyAlignment="1">
      <alignment vertical="center"/>
    </xf>
    <xf numFmtId="167" fontId="9" fillId="5" borderId="3" xfId="0" applyNumberFormat="1" applyFont="1" applyFill="1" applyBorder="1" applyAlignment="1">
      <alignment horizontal="center"/>
    </xf>
    <xf numFmtId="167" fontId="9" fillId="5" borderId="3" xfId="0" applyNumberFormat="1" applyFont="1" applyFill="1" applyBorder="1"/>
    <xf numFmtId="167" fontId="9" fillId="5" borderId="2" xfId="0" applyNumberFormat="1" applyFont="1" applyFill="1" applyBorder="1" applyAlignment="1">
      <alignment horizontal="center"/>
    </xf>
    <xf numFmtId="167" fontId="11" fillId="7" borderId="13" xfId="0" applyNumberFormat="1" applyFont="1" applyFill="1" applyBorder="1" applyAlignment="1">
      <alignment horizontal="center" vertical="center"/>
    </xf>
    <xf numFmtId="167" fontId="11" fillId="7" borderId="7" xfId="0" applyNumberFormat="1" applyFont="1" applyFill="1" applyBorder="1" applyAlignment="1">
      <alignment horizontal="center" vertical="center"/>
    </xf>
    <xf numFmtId="167" fontId="10" fillId="5" borderId="1" xfId="0" applyNumberFormat="1" applyFont="1" applyFill="1" applyBorder="1" applyAlignment="1">
      <alignment horizontal="left" vertical="top" wrapText="1"/>
    </xf>
    <xf numFmtId="167" fontId="11" fillId="7" borderId="4" xfId="0" applyNumberFormat="1" applyFont="1" applyFill="1" applyBorder="1" applyAlignment="1">
      <alignment horizontal="left" vertical="top" wrapText="1"/>
    </xf>
    <xf numFmtId="167" fontId="11" fillId="7" borderId="10" xfId="0" applyNumberFormat="1" applyFont="1" applyFill="1" applyBorder="1" applyAlignment="1">
      <alignment horizontal="center" vertical="center"/>
    </xf>
    <xf numFmtId="167" fontId="11" fillId="7" borderId="9" xfId="0" applyNumberFormat="1" applyFont="1" applyFill="1" applyBorder="1" applyAlignment="1">
      <alignment horizontal="left" vertical="top" wrapText="1"/>
    </xf>
    <xf numFmtId="167" fontId="11" fillId="7" borderId="1" xfId="0" applyNumberFormat="1" applyFont="1" applyFill="1" applyBorder="1" applyAlignment="1">
      <alignment horizontal="center" vertical="center"/>
    </xf>
    <xf numFmtId="167" fontId="11" fillId="7" borderId="2" xfId="0" applyNumberFormat="1" applyFont="1" applyFill="1" applyBorder="1" applyAlignment="1">
      <alignment horizontal="center" vertical="center"/>
    </xf>
    <xf numFmtId="167" fontId="8" fillId="0" borderId="0" xfId="0" applyNumberFormat="1" applyFont="1" applyAlignment="1">
      <alignment vertical="center"/>
    </xf>
    <xf numFmtId="167" fontId="0" fillId="0" borderId="0" xfId="0" applyNumberFormat="1" applyAlignment="1">
      <alignment vertical="center"/>
    </xf>
    <xf numFmtId="167" fontId="1" fillId="0" borderId="0" xfId="0" applyNumberFormat="1" applyFont="1" applyAlignment="1">
      <alignment vertical="center"/>
    </xf>
    <xf numFmtId="167" fontId="9" fillId="0" borderId="0" xfId="0" applyNumberFormat="1" applyFont="1" applyAlignment="1">
      <alignment vertical="center"/>
    </xf>
    <xf numFmtId="167" fontId="0" fillId="0" borderId="0" xfId="0" applyNumberFormat="1" applyBorder="1" applyAlignment="1">
      <alignment vertical="center"/>
    </xf>
    <xf numFmtId="167" fontId="1" fillId="0" borderId="0" xfId="0" applyNumberFormat="1" applyFont="1" applyBorder="1" applyAlignment="1">
      <alignment vertical="center"/>
    </xf>
    <xf numFmtId="167" fontId="1" fillId="9" borderId="12" xfId="0" applyNumberFormat="1" applyFont="1" applyFill="1" applyBorder="1" applyAlignment="1">
      <alignment vertical="center"/>
    </xf>
    <xf numFmtId="167" fontId="1" fillId="9" borderId="4" xfId="0" applyNumberFormat="1" applyFont="1" applyFill="1" applyBorder="1" applyAlignment="1">
      <alignment vertical="center"/>
    </xf>
    <xf numFmtId="167" fontId="5" fillId="0" borderId="30" xfId="1" applyNumberFormat="1" applyFont="1" applyBorder="1" applyAlignment="1">
      <alignment horizontal="left" vertical="center" wrapText="1"/>
    </xf>
    <xf numFmtId="167" fontId="5" fillId="6" borderId="30" xfId="1" applyNumberFormat="1" applyFont="1" applyFill="1" applyBorder="1" applyAlignment="1">
      <alignment horizontal="center" vertical="center" wrapText="1"/>
    </xf>
    <xf numFmtId="167" fontId="5" fillId="6" borderId="30" xfId="1" applyNumberFormat="1" applyFont="1" applyFill="1" applyBorder="1" applyAlignment="1">
      <alignment horizontal="center" vertical="center"/>
    </xf>
    <xf numFmtId="167" fontId="4" fillId="6" borderId="30" xfId="1" applyNumberFormat="1" applyFill="1" applyBorder="1" applyAlignment="1">
      <alignment horizontal="center" vertical="center"/>
    </xf>
    <xf numFmtId="167" fontId="6" fillId="6" borderId="30" xfId="1" applyNumberFormat="1" applyFont="1" applyFill="1" applyBorder="1" applyAlignment="1">
      <alignment horizontal="center" vertical="center"/>
    </xf>
    <xf numFmtId="167" fontId="0" fillId="9" borderId="30" xfId="0" applyNumberFormat="1" applyFill="1" applyBorder="1" applyAlignment="1">
      <alignment vertical="center"/>
    </xf>
    <xf numFmtId="167" fontId="0" fillId="8" borderId="30" xfId="0" applyNumberFormat="1" applyFill="1" applyBorder="1" applyAlignment="1">
      <alignment horizontal="center" vertical="center"/>
    </xf>
    <xf numFmtId="167" fontId="5" fillId="8" borderId="30" xfId="1" applyNumberFormat="1" applyFont="1" applyFill="1" applyBorder="1" applyAlignment="1">
      <alignment horizontal="center" vertical="center"/>
    </xf>
    <xf numFmtId="167" fontId="6" fillId="8" borderId="30" xfId="1" applyNumberFormat="1" applyFont="1" applyFill="1" applyBorder="1" applyAlignment="1">
      <alignment horizontal="center" vertical="center"/>
    </xf>
    <xf numFmtId="167" fontId="4" fillId="0" borderId="0" xfId="1" applyNumberFormat="1" applyAlignment="1">
      <alignment vertical="center"/>
    </xf>
    <xf numFmtId="167" fontId="3" fillId="0" borderId="0" xfId="0" applyNumberFormat="1" applyFont="1" applyAlignment="1">
      <alignment horizontal="center" vertical="center"/>
    </xf>
    <xf numFmtId="167" fontId="3" fillId="0" borderId="0" xfId="0" applyNumberFormat="1" applyFont="1" applyBorder="1" applyAlignment="1">
      <alignment horizontal="center" vertical="center"/>
    </xf>
    <xf numFmtId="167" fontId="3" fillId="4" borderId="30" xfId="0" applyNumberFormat="1" applyFont="1" applyFill="1" applyBorder="1" applyAlignment="1">
      <alignment horizontal="center" vertical="center"/>
    </xf>
    <xf numFmtId="1" fontId="6" fillId="6" borderId="29" xfId="1" applyNumberFormat="1" applyFont="1" applyFill="1" applyBorder="1" applyAlignment="1">
      <alignment horizontal="center" vertical="center" wrapText="1"/>
    </xf>
    <xf numFmtId="1" fontId="6" fillId="6" borderId="24" xfId="1" applyNumberFormat="1" applyFont="1" applyFill="1" applyBorder="1" applyAlignment="1">
      <alignment horizontal="center" vertical="center" wrapText="1"/>
    </xf>
    <xf numFmtId="1" fontId="12" fillId="6" borderId="24" xfId="1" applyNumberFormat="1" applyFont="1" applyFill="1" applyBorder="1" applyAlignment="1">
      <alignment horizontal="center" vertical="center"/>
    </xf>
    <xf numFmtId="1" fontId="1" fillId="9" borderId="4" xfId="0" applyNumberFormat="1" applyFont="1" applyFill="1" applyBorder="1" applyAlignment="1">
      <alignment vertical="center"/>
    </xf>
    <xf numFmtId="1" fontId="1" fillId="8" borderId="29" xfId="0" applyNumberFormat="1" applyFont="1" applyFill="1" applyBorder="1" applyAlignment="1">
      <alignment horizontal="center" vertical="center"/>
    </xf>
    <xf numFmtId="1" fontId="6" fillId="8" borderId="24" xfId="1" applyNumberFormat="1" applyFont="1" applyFill="1" applyBorder="1" applyAlignment="1">
      <alignment horizontal="center" vertical="center" wrapText="1"/>
    </xf>
    <xf numFmtId="1" fontId="1" fillId="8" borderId="24" xfId="0" applyNumberFormat="1" applyFont="1" applyFill="1" applyBorder="1" applyAlignment="1">
      <alignment horizontal="center" vertical="center"/>
    </xf>
    <xf numFmtId="1" fontId="6" fillId="6" borderId="25" xfId="1" applyNumberFormat="1" applyFont="1" applyFill="1" applyBorder="1" applyAlignment="1">
      <alignment horizontal="center" vertical="center" wrapText="1"/>
    </xf>
    <xf numFmtId="1" fontId="6" fillId="6" borderId="26" xfId="1" applyNumberFormat="1" applyFont="1" applyFill="1" applyBorder="1" applyAlignment="1">
      <alignment horizontal="center" vertical="center" wrapText="1"/>
    </xf>
    <xf numFmtId="1" fontId="12" fillId="6" borderId="26" xfId="1" applyNumberFormat="1" applyFont="1" applyFill="1" applyBorder="1" applyAlignment="1">
      <alignment horizontal="center" vertical="center"/>
    </xf>
    <xf numFmtId="1" fontId="1" fillId="8" borderId="25" xfId="0" applyNumberFormat="1" applyFont="1" applyFill="1" applyBorder="1" applyAlignment="1">
      <alignment horizontal="center" vertical="center"/>
    </xf>
    <xf numFmtId="1" fontId="6" fillId="8" borderId="26" xfId="1" applyNumberFormat="1" applyFont="1" applyFill="1" applyBorder="1" applyAlignment="1">
      <alignment horizontal="center" vertical="center" wrapText="1"/>
    </xf>
    <xf numFmtId="1" fontId="1" fillId="8" borderId="26" xfId="0" applyNumberFormat="1" applyFont="1" applyFill="1" applyBorder="1" applyAlignment="1">
      <alignment horizontal="center" vertical="center"/>
    </xf>
    <xf numFmtId="167" fontId="13" fillId="7" borderId="31" xfId="1" applyNumberFormat="1" applyFont="1" applyFill="1" applyBorder="1" applyAlignment="1">
      <alignment horizontal="left" vertical="center" wrapText="1"/>
    </xf>
    <xf numFmtId="167" fontId="13" fillId="7" borderId="31" xfId="1" applyNumberFormat="1" applyFont="1" applyFill="1" applyBorder="1" applyAlignment="1">
      <alignment horizontal="center" vertical="center" wrapText="1"/>
    </xf>
    <xf numFmtId="167" fontId="13" fillId="7" borderId="30" xfId="1" applyNumberFormat="1" applyFont="1" applyFill="1" applyBorder="1" applyAlignment="1">
      <alignment horizontal="center" vertical="center" wrapText="1"/>
    </xf>
    <xf numFmtId="167" fontId="13" fillId="7" borderId="31" xfId="1" applyNumberFormat="1" applyFont="1" applyFill="1" applyBorder="1" applyAlignment="1">
      <alignment horizontal="center" vertical="center"/>
    </xf>
    <xf numFmtId="167" fontId="13" fillId="7" borderId="30" xfId="1" applyNumberFormat="1" applyFont="1" applyFill="1" applyBorder="1" applyAlignment="1">
      <alignment horizontal="left" vertical="center" wrapText="1"/>
    </xf>
    <xf numFmtId="167" fontId="13" fillId="7" borderId="30" xfId="1" applyNumberFormat="1" applyFont="1" applyFill="1" applyBorder="1" applyAlignment="1">
      <alignment horizontal="center" vertical="center"/>
    </xf>
    <xf numFmtId="167" fontId="14" fillId="7" borderId="31" xfId="0" applyNumberFormat="1" applyFont="1" applyFill="1" applyBorder="1" applyAlignment="1">
      <alignment horizontal="center" vertical="center"/>
    </xf>
    <xf numFmtId="167" fontId="14" fillId="9" borderId="31" xfId="0" applyNumberFormat="1" applyFont="1" applyFill="1" applyBorder="1" applyAlignment="1">
      <alignment vertical="center"/>
    </xf>
    <xf numFmtId="167" fontId="14" fillId="4" borderId="30" xfId="0" applyNumberFormat="1" applyFont="1" applyFill="1" applyBorder="1" applyAlignment="1">
      <alignment horizontal="center" vertical="center"/>
    </xf>
    <xf numFmtId="167" fontId="14" fillId="0" borderId="0" xfId="0" applyNumberFormat="1" applyFont="1" applyAlignment="1">
      <alignment vertical="center"/>
    </xf>
    <xf numFmtId="167" fontId="15" fillId="9" borderId="30" xfId="0" applyNumberFormat="1" applyFont="1" applyFill="1" applyBorder="1" applyAlignment="1">
      <alignment vertical="center"/>
    </xf>
    <xf numFmtId="0" fontId="10" fillId="3" borderId="1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6" borderId="14" xfId="0" applyFont="1" applyFill="1" applyBorder="1" applyAlignment="1">
      <alignment horizontal="center" vertical="center"/>
    </xf>
    <xf numFmtId="0" fontId="10" fillId="6" borderId="19" xfId="0" applyFont="1" applyFill="1" applyBorder="1" applyAlignment="1">
      <alignment horizontal="center" vertical="center"/>
    </xf>
    <xf numFmtId="0" fontId="10" fillId="8" borderId="11" xfId="0" applyFont="1" applyFill="1" applyBorder="1" applyAlignment="1">
      <alignment horizontal="center" vertical="center"/>
    </xf>
    <xf numFmtId="0" fontId="10" fillId="8" borderId="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167" fontId="5" fillId="0" borderId="0" xfId="1" applyNumberFormat="1" applyFont="1" applyBorder="1" applyAlignment="1">
      <alignment horizontal="left" vertical="center" wrapText="1"/>
    </xf>
    <xf numFmtId="167" fontId="6" fillId="0" borderId="31" xfId="1" applyNumberFormat="1" applyFont="1" applyBorder="1" applyAlignment="1">
      <alignment horizontal="left" vertical="center" wrapText="1"/>
    </xf>
    <xf numFmtId="167" fontId="6" fillId="0" borderId="32" xfId="1" applyNumberFormat="1" applyFont="1" applyBorder="1" applyAlignment="1">
      <alignment horizontal="left" vertical="center" wrapText="1"/>
    </xf>
    <xf numFmtId="1" fontId="1" fillId="6" borderId="28" xfId="0" applyNumberFormat="1" applyFont="1" applyFill="1" applyBorder="1" applyAlignment="1">
      <alignment horizontal="center" vertical="center"/>
    </xf>
    <xf numFmtId="1" fontId="1" fillId="6" borderId="27" xfId="0" applyNumberFormat="1" applyFont="1" applyFill="1" applyBorder="1" applyAlignment="1">
      <alignment horizontal="center" vertical="center"/>
    </xf>
    <xf numFmtId="167" fontId="1" fillId="8" borderId="28" xfId="0" applyNumberFormat="1" applyFont="1" applyFill="1" applyBorder="1" applyAlignment="1">
      <alignment horizontal="center" vertical="center"/>
    </xf>
    <xf numFmtId="167" fontId="1" fillId="8" borderId="27" xfId="0" applyNumberFormat="1" applyFont="1" applyFill="1" applyBorder="1" applyAlignment="1">
      <alignment horizontal="center" vertical="center"/>
    </xf>
    <xf numFmtId="167" fontId="1" fillId="2" borderId="1" xfId="0" applyNumberFormat="1" applyFont="1" applyFill="1" applyBorder="1" applyAlignment="1">
      <alignment horizontal="center" vertical="center"/>
    </xf>
    <xf numFmtId="167" fontId="1" fillId="2" borderId="3" xfId="0" applyNumberFormat="1" applyFont="1" applyFill="1" applyBorder="1" applyAlignment="1">
      <alignment horizontal="center" vertical="center"/>
    </xf>
    <xf numFmtId="167" fontId="1" fillId="3" borderId="3" xfId="0" applyNumberFormat="1" applyFont="1" applyFill="1" applyBorder="1" applyAlignment="1">
      <alignment horizontal="center" vertical="center"/>
    </xf>
    <xf numFmtId="167" fontId="1" fillId="4" borderId="33" xfId="0" applyNumberFormat="1" applyFont="1" applyFill="1" applyBorder="1" applyAlignment="1">
      <alignment horizontal="center" vertical="center" wrapText="1"/>
    </xf>
    <xf numFmtId="167" fontId="1" fillId="4" borderId="4" xfId="0" applyNumberFormat="1" applyFont="1" applyFill="1" applyBorder="1" applyAlignment="1">
      <alignment horizontal="center" vertical="center" wrapText="1"/>
    </xf>
    <xf numFmtId="167" fontId="6" fillId="5" borderId="34" xfId="1" applyNumberFormat="1" applyFont="1" applyFill="1" applyBorder="1" applyAlignment="1">
      <alignment horizontal="left" vertical="center" wrapText="1"/>
    </xf>
    <xf numFmtId="167" fontId="6" fillId="5" borderId="23" xfId="1" applyNumberFormat="1" applyFont="1" applyFill="1" applyBorder="1" applyAlignment="1">
      <alignment horizontal="left" vertical="center" wrapText="1"/>
    </xf>
    <xf numFmtId="167" fontId="6" fillId="5" borderId="22" xfId="1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top"/>
    </xf>
    <xf numFmtId="0" fontId="2" fillId="0" borderId="0" xfId="0" applyFont="1" applyAlignment="1">
      <alignment horizontal="left"/>
    </xf>
  </cellXfs>
  <cellStyles count="2">
    <cellStyle name="Normal" xfId="0" builtinId="0"/>
    <cellStyle name="Normal_admin_by yea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workbookViewId="0">
      <selection activeCell="A5" sqref="A5"/>
    </sheetView>
  </sheetViews>
  <sheetFormatPr defaultRowHeight="15" x14ac:dyDescent="0.25"/>
  <cols>
    <col min="1" max="1" width="56.28515625" style="1" bestFit="1" customWidth="1"/>
    <col min="2" max="2" width="5.5703125" bestFit="1" customWidth="1"/>
    <col min="3" max="4" width="5.7109375" bestFit="1" customWidth="1"/>
    <col min="5" max="5" width="8.5703125" bestFit="1" customWidth="1"/>
    <col min="6" max="6" width="2.42578125" customWidth="1"/>
    <col min="7" max="8" width="5.7109375" bestFit="1" customWidth="1"/>
    <col min="9" max="9" width="5.5703125" bestFit="1" customWidth="1"/>
    <col min="10" max="10" width="8.5703125" bestFit="1" customWidth="1"/>
    <col min="11" max="11" width="2.42578125" customWidth="1"/>
    <col min="12" max="12" width="9.28515625" bestFit="1" customWidth="1"/>
  </cols>
  <sheetData>
    <row r="1" spans="1:12" s="15" customFormat="1" ht="18.75" x14ac:dyDescent="0.3">
      <c r="A1" s="135" t="s">
        <v>83</v>
      </c>
      <c r="B1" s="135"/>
      <c r="C1" s="135"/>
      <c r="D1" s="135"/>
      <c r="E1" s="135"/>
      <c r="F1" s="135"/>
      <c r="G1" s="135"/>
      <c r="H1" s="135"/>
    </row>
    <row r="2" spans="1:12" ht="21" customHeight="1" x14ac:dyDescent="0.25">
      <c r="A2" s="134" t="s">
        <v>85</v>
      </c>
    </row>
    <row r="3" spans="1:12" ht="15.75" thickBot="1" x14ac:dyDescent="0.3">
      <c r="A3" s="30" t="s">
        <v>27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5.75" thickBot="1" x14ac:dyDescent="0.3">
      <c r="A4" s="31"/>
      <c r="B4" s="116" t="s">
        <v>18</v>
      </c>
      <c r="C4" s="117"/>
      <c r="D4" s="117"/>
      <c r="E4" s="118"/>
      <c r="F4" s="2"/>
      <c r="G4" s="109" t="s">
        <v>0</v>
      </c>
      <c r="H4" s="110"/>
      <c r="I4" s="110"/>
      <c r="J4" s="111"/>
      <c r="K4" s="38"/>
      <c r="L4" s="15"/>
    </row>
    <row r="5" spans="1:12" ht="15.75" thickBot="1" x14ac:dyDescent="0.3">
      <c r="A5" s="31"/>
      <c r="B5" s="25">
        <v>2011</v>
      </c>
      <c r="C5" s="25">
        <v>2012</v>
      </c>
      <c r="D5" s="24">
        <v>2013</v>
      </c>
      <c r="E5" s="112" t="s">
        <v>28</v>
      </c>
      <c r="F5" s="3"/>
      <c r="G5" s="29">
        <v>2011</v>
      </c>
      <c r="H5" s="28">
        <v>2012</v>
      </c>
      <c r="I5" s="28">
        <v>2013</v>
      </c>
      <c r="J5" s="114" t="s">
        <v>28</v>
      </c>
      <c r="K5" s="5"/>
      <c r="L5" s="21" t="s">
        <v>29</v>
      </c>
    </row>
    <row r="6" spans="1:12" ht="15.75" thickBot="1" x14ac:dyDescent="0.3">
      <c r="A6" s="31"/>
      <c r="B6" s="39" t="s">
        <v>30</v>
      </c>
      <c r="C6" s="39" t="s">
        <v>31</v>
      </c>
      <c r="D6" s="40" t="s">
        <v>32</v>
      </c>
      <c r="E6" s="113"/>
      <c r="F6" s="3"/>
      <c r="G6" s="41" t="s">
        <v>33</v>
      </c>
      <c r="H6" s="42" t="s">
        <v>34</v>
      </c>
      <c r="I6" s="43" t="s">
        <v>35</v>
      </c>
      <c r="J6" s="115"/>
      <c r="K6" s="4"/>
      <c r="L6" s="44" t="s">
        <v>36</v>
      </c>
    </row>
    <row r="7" spans="1:12" s="32" customFormat="1" ht="15.75" thickBot="1" x14ac:dyDescent="0.3">
      <c r="A7" s="58" t="s">
        <v>37</v>
      </c>
      <c r="B7" s="53"/>
      <c r="C7" s="53"/>
      <c r="D7" s="53"/>
      <c r="E7" s="53"/>
      <c r="F7" s="54"/>
      <c r="G7" s="54"/>
      <c r="H7" s="54"/>
      <c r="I7" s="54"/>
      <c r="J7" s="54"/>
      <c r="K7" s="54"/>
      <c r="L7" s="55"/>
    </row>
    <row r="8" spans="1:12" s="32" customFormat="1" ht="26.25" thickBot="1" x14ac:dyDescent="0.3">
      <c r="A8" s="45" t="s">
        <v>1</v>
      </c>
      <c r="B8" s="46">
        <v>3.97</v>
      </c>
      <c r="C8" s="6">
        <v>4.16</v>
      </c>
      <c r="D8" s="47">
        <v>3.94</v>
      </c>
      <c r="E8" s="7">
        <v>4.0260655737704925</v>
      </c>
      <c r="F8" s="37"/>
      <c r="G8" s="48">
        <v>3.91</v>
      </c>
      <c r="H8" s="49">
        <v>4.0999999999999996</v>
      </c>
      <c r="I8" s="8">
        <v>4.12</v>
      </c>
      <c r="J8" s="50">
        <v>4.033235294117647</v>
      </c>
      <c r="K8" s="37"/>
      <c r="L8" s="9">
        <f>J8-E8</f>
        <v>7.1697203471545734E-3</v>
      </c>
    </row>
    <row r="9" spans="1:12" s="32" customFormat="1" ht="39" thickBot="1" x14ac:dyDescent="0.3">
      <c r="A9" s="33" t="s">
        <v>2</v>
      </c>
      <c r="B9" s="23">
        <v>4</v>
      </c>
      <c r="C9" s="16">
        <v>3.89</v>
      </c>
      <c r="D9" s="18">
        <v>3.94</v>
      </c>
      <c r="E9" s="17">
        <v>3.9434426229508199</v>
      </c>
      <c r="F9" s="37"/>
      <c r="G9" s="20">
        <v>4</v>
      </c>
      <c r="H9" s="26">
        <v>3.8</v>
      </c>
      <c r="I9" s="19">
        <v>3.77</v>
      </c>
      <c r="J9" s="27">
        <v>3.8676470588235294</v>
      </c>
      <c r="K9" s="37"/>
      <c r="L9" s="22">
        <f t="shared" ref="L9:L10" si="0">J9-E9</f>
        <v>-7.5795564127290493E-2</v>
      </c>
    </row>
    <row r="10" spans="1:12" s="32" customFormat="1" ht="26.25" thickBot="1" x14ac:dyDescent="0.3">
      <c r="A10" s="33" t="s">
        <v>3</v>
      </c>
      <c r="B10" s="23">
        <v>4.05</v>
      </c>
      <c r="C10" s="16">
        <v>4.1500000000000004</v>
      </c>
      <c r="D10" s="18">
        <v>4.08</v>
      </c>
      <c r="E10" s="17">
        <v>4.0937704918032782</v>
      </c>
      <c r="F10" s="36"/>
      <c r="G10" s="20">
        <v>4.2</v>
      </c>
      <c r="H10" s="26">
        <v>4</v>
      </c>
      <c r="I10" s="19">
        <v>3.96</v>
      </c>
      <c r="J10" s="27">
        <v>4.0647058823529409</v>
      </c>
      <c r="K10" s="37"/>
      <c r="L10" s="22">
        <f t="shared" si="0"/>
        <v>-2.9064609450337286E-2</v>
      </c>
    </row>
    <row r="11" spans="1:12" s="12" customFormat="1" ht="15.75" thickBot="1" x14ac:dyDescent="0.3">
      <c r="A11" s="59" t="s">
        <v>21</v>
      </c>
      <c r="B11" s="60">
        <f>AVERAGE(B8:B10)</f>
        <v>4.0066666666666668</v>
      </c>
      <c r="C11" s="60">
        <f t="shared" ref="C11:D11" si="1">AVERAGE(C8:C10)</f>
        <v>4.0666666666666673</v>
      </c>
      <c r="D11" s="60">
        <f t="shared" si="1"/>
        <v>3.9866666666666668</v>
      </c>
      <c r="E11" s="34">
        <f>(B11*21+C11*19+D11*39)/(21+19+39)</f>
        <v>4.011223628691984</v>
      </c>
      <c r="F11" s="14"/>
      <c r="G11" s="35">
        <v>4.0366666666666662</v>
      </c>
      <c r="H11" s="60">
        <v>3.9666666666666663</v>
      </c>
      <c r="I11" s="34">
        <v>3.9500000000000006</v>
      </c>
      <c r="J11" s="35">
        <f>(G11*11+H11*10+I11*27)/(11+10+27)</f>
        <v>3.973333333333334</v>
      </c>
      <c r="K11" s="13"/>
      <c r="L11" s="34">
        <f>J11-E11</f>
        <v>-3.7890295358649961E-2</v>
      </c>
    </row>
    <row r="12" spans="1:12" s="32" customFormat="1" ht="15.75" thickBot="1" x14ac:dyDescent="0.3">
      <c r="A12" s="58" t="s">
        <v>20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2"/>
    </row>
    <row r="13" spans="1:12" s="32" customFormat="1" ht="26.25" thickBot="1" x14ac:dyDescent="0.3">
      <c r="A13" s="45" t="s">
        <v>38</v>
      </c>
      <c r="B13" s="46">
        <v>3.51</v>
      </c>
      <c r="C13" s="6">
        <v>4</v>
      </c>
      <c r="D13" s="47">
        <v>4</v>
      </c>
      <c r="E13" s="7">
        <v>3.8313114754098359</v>
      </c>
      <c r="F13" s="36"/>
      <c r="G13" s="48">
        <v>3.8</v>
      </c>
      <c r="H13" s="49">
        <v>3.63</v>
      </c>
      <c r="I13" s="8">
        <v>3.5</v>
      </c>
      <c r="J13" s="50">
        <v>3.6567647058823529</v>
      </c>
      <c r="K13" s="37"/>
      <c r="L13" s="9">
        <f t="shared" ref="L13:L15" si="2">J13-E13</f>
        <v>-0.17454676952748294</v>
      </c>
    </row>
    <row r="14" spans="1:12" s="32" customFormat="1" ht="26.25" thickBot="1" x14ac:dyDescent="0.3">
      <c r="A14" s="33" t="s">
        <v>39</v>
      </c>
      <c r="B14" s="23">
        <v>4.16</v>
      </c>
      <c r="C14" s="16">
        <v>3.94</v>
      </c>
      <c r="D14" s="18">
        <v>4.1399999999999997</v>
      </c>
      <c r="E14" s="17">
        <v>4.0780327868852462</v>
      </c>
      <c r="F14" s="37"/>
      <c r="G14" s="20">
        <v>4</v>
      </c>
      <c r="H14" s="26">
        <v>4.22</v>
      </c>
      <c r="I14" s="19">
        <v>4.08</v>
      </c>
      <c r="J14" s="27">
        <v>4.0947058823529403</v>
      </c>
      <c r="K14" s="37"/>
      <c r="L14" s="22">
        <f t="shared" si="2"/>
        <v>1.6673095467694132E-2</v>
      </c>
    </row>
    <row r="15" spans="1:12" s="32" customFormat="1" ht="26.25" thickBot="1" x14ac:dyDescent="0.3">
      <c r="A15" s="33" t="s">
        <v>4</v>
      </c>
      <c r="B15" s="23">
        <v>4.1100000000000003</v>
      </c>
      <c r="C15" s="16">
        <v>4</v>
      </c>
      <c r="D15" s="18">
        <v>4.0599999999999996</v>
      </c>
      <c r="E15" s="17">
        <v>4.0565573770491801</v>
      </c>
      <c r="F15" s="37"/>
      <c r="G15" s="20">
        <v>4.2</v>
      </c>
      <c r="H15" s="26">
        <v>4.38</v>
      </c>
      <c r="I15" s="19">
        <v>4.16</v>
      </c>
      <c r="J15" s="27">
        <v>4.2464705882352938</v>
      </c>
      <c r="K15" s="37"/>
      <c r="L15" s="22">
        <f t="shared" si="2"/>
        <v>0.18991321118611371</v>
      </c>
    </row>
    <row r="16" spans="1:12" s="12" customFormat="1" ht="15.75" thickBot="1" x14ac:dyDescent="0.3">
      <c r="A16" s="59" t="s">
        <v>22</v>
      </c>
      <c r="B16" s="60">
        <f>AVERAGE(B13:B15)</f>
        <v>3.9266666666666672</v>
      </c>
      <c r="C16" s="60">
        <f t="shared" ref="C16:D16" si="3">AVERAGE(C13:C15)</f>
        <v>3.98</v>
      </c>
      <c r="D16" s="60">
        <f t="shared" si="3"/>
        <v>4.0666666666666664</v>
      </c>
      <c r="E16" s="34">
        <f>(B16*21+C16*19+D16*39)/(21+19+39)</f>
        <v>4.0086075949367093</v>
      </c>
      <c r="F16" s="13"/>
      <c r="G16" s="35">
        <v>4</v>
      </c>
      <c r="H16" s="60">
        <v>4.0766666666666671</v>
      </c>
      <c r="I16" s="34">
        <v>3.9133333333333336</v>
      </c>
      <c r="J16" s="35">
        <f>(G16*11+H16*10+I16*27)/(11+10+27)</f>
        <v>3.9672222222222224</v>
      </c>
      <c r="K16" s="13"/>
      <c r="L16" s="34">
        <f>J16-E16</f>
        <v>-4.1385372714486834E-2</v>
      </c>
    </row>
    <row r="17" spans="1:12" s="32" customFormat="1" ht="15.75" thickBot="1" x14ac:dyDescent="0.3">
      <c r="A17" s="58" t="s">
        <v>40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2"/>
    </row>
    <row r="18" spans="1:12" s="32" customFormat="1" ht="39" thickBot="1" x14ac:dyDescent="0.3">
      <c r="A18" s="45" t="s">
        <v>5</v>
      </c>
      <c r="B18" s="46">
        <v>3.7</v>
      </c>
      <c r="C18" s="6">
        <v>3.65</v>
      </c>
      <c r="D18" s="47">
        <v>3.72</v>
      </c>
      <c r="E18" s="7">
        <v>3.689016393442623</v>
      </c>
      <c r="F18" s="37"/>
      <c r="G18" s="48">
        <v>3.82</v>
      </c>
      <c r="H18" s="49">
        <v>3.44</v>
      </c>
      <c r="I18" s="8">
        <v>3.6</v>
      </c>
      <c r="J18" s="50">
        <v>3.6323529411764706</v>
      </c>
      <c r="K18" s="37"/>
      <c r="L18" s="9">
        <f t="shared" ref="L18:L22" si="4">J18-E18</f>
        <v>-5.6663452266152436E-2</v>
      </c>
    </row>
    <row r="19" spans="1:12" s="32" customFormat="1" ht="26.25" thickBot="1" x14ac:dyDescent="0.3">
      <c r="A19" s="33" t="s">
        <v>6</v>
      </c>
      <c r="B19" s="23">
        <v>4.24</v>
      </c>
      <c r="C19" s="16">
        <v>4.21</v>
      </c>
      <c r="D19" s="18">
        <v>4.47</v>
      </c>
      <c r="E19" s="17">
        <v>4.301311475409836</v>
      </c>
      <c r="F19" s="37"/>
      <c r="G19" s="20">
        <v>4.3</v>
      </c>
      <c r="H19" s="26">
        <v>4.0999999999999996</v>
      </c>
      <c r="I19" s="19">
        <v>4.12</v>
      </c>
      <c r="J19" s="27">
        <v>4.1823529411764699</v>
      </c>
      <c r="K19" s="37"/>
      <c r="L19" s="22">
        <f t="shared" si="4"/>
        <v>-0.11895853423336611</v>
      </c>
    </row>
    <row r="20" spans="1:12" s="32" customFormat="1" ht="26.25" thickBot="1" x14ac:dyDescent="0.3">
      <c r="A20" s="33" t="s">
        <v>7</v>
      </c>
      <c r="B20" s="23">
        <v>4.03</v>
      </c>
      <c r="C20" s="16">
        <v>4.05</v>
      </c>
      <c r="D20" s="18">
        <v>4.0599999999999996</v>
      </c>
      <c r="E20" s="17">
        <v>4.0462295081967214</v>
      </c>
      <c r="F20" s="37"/>
      <c r="G20" s="20">
        <v>3.9</v>
      </c>
      <c r="H20" s="26">
        <v>3.7</v>
      </c>
      <c r="I20" s="19">
        <v>3.88</v>
      </c>
      <c r="J20" s="27">
        <v>3.8294117647058821</v>
      </c>
      <c r="K20" s="37"/>
      <c r="L20" s="22">
        <f t="shared" si="4"/>
        <v>-0.21681774349083938</v>
      </c>
    </row>
    <row r="21" spans="1:12" s="32" customFormat="1" ht="26.25" thickBot="1" x14ac:dyDescent="0.3">
      <c r="A21" s="33" t="s">
        <v>41</v>
      </c>
      <c r="B21" s="23">
        <v>3.68</v>
      </c>
      <c r="C21" s="16">
        <v>3.89</v>
      </c>
      <c r="D21" s="18">
        <v>4.08</v>
      </c>
      <c r="E21" s="17">
        <v>3.8768852459016396</v>
      </c>
      <c r="F21" s="37"/>
      <c r="G21" s="20">
        <v>3.8</v>
      </c>
      <c r="H21" s="26">
        <v>3.7</v>
      </c>
      <c r="I21" s="19">
        <v>4.04</v>
      </c>
      <c r="J21" s="27">
        <v>3.8382352941176472</v>
      </c>
      <c r="K21" s="37"/>
      <c r="L21" s="22">
        <f t="shared" si="4"/>
        <v>-3.8649951783992442E-2</v>
      </c>
    </row>
    <row r="22" spans="1:12" s="32" customFormat="1" ht="15.75" thickBot="1" x14ac:dyDescent="0.3">
      <c r="A22" s="33" t="s">
        <v>42</v>
      </c>
      <c r="B22" s="23">
        <v>4.03</v>
      </c>
      <c r="C22" s="16">
        <v>4.3899999999999997</v>
      </c>
      <c r="D22" s="18">
        <v>4.03</v>
      </c>
      <c r="E22" s="17">
        <v>4.1539344262295081</v>
      </c>
      <c r="F22" s="37"/>
      <c r="G22" s="20">
        <v>3.9</v>
      </c>
      <c r="H22" s="26">
        <v>3.8</v>
      </c>
      <c r="I22" s="19">
        <v>3.83</v>
      </c>
      <c r="J22" s="27">
        <v>3.8470588235294123</v>
      </c>
      <c r="K22" s="37"/>
      <c r="L22" s="22">
        <f t="shared" si="4"/>
        <v>-0.30687560270009584</v>
      </c>
    </row>
    <row r="23" spans="1:12" s="12" customFormat="1" ht="15.75" thickBot="1" x14ac:dyDescent="0.3">
      <c r="A23" s="59" t="s">
        <v>23</v>
      </c>
      <c r="B23" s="60">
        <f>AVERAGE(B18:B22)</f>
        <v>3.9359999999999999</v>
      </c>
      <c r="C23" s="60">
        <f t="shared" ref="C23:D23" si="5">AVERAGE(C18:C22)</f>
        <v>4.0380000000000003</v>
      </c>
      <c r="D23" s="60">
        <f t="shared" si="5"/>
        <v>4.0720000000000001</v>
      </c>
      <c r="E23" s="34">
        <f>(B23*21+C23*19+D23*39)/(21+19+39)</f>
        <v>4.02767088607595</v>
      </c>
      <c r="F23" s="13"/>
      <c r="G23" s="35">
        <v>3.944</v>
      </c>
      <c r="H23" s="60">
        <v>3.7479999999999998</v>
      </c>
      <c r="I23" s="34">
        <v>3.8939999999999997</v>
      </c>
      <c r="J23" s="35">
        <f>(G23*11+H23*10+I23*27)/(11+10+27)</f>
        <v>3.8750416666666667</v>
      </c>
      <c r="K23" s="13"/>
      <c r="L23" s="34">
        <f>J23-E23</f>
        <v>-0.15262921940928331</v>
      </c>
    </row>
    <row r="24" spans="1:12" s="32" customFormat="1" ht="15.75" thickBot="1" x14ac:dyDescent="0.3">
      <c r="A24" s="58" t="s">
        <v>43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2"/>
    </row>
    <row r="25" spans="1:12" s="32" customFormat="1" ht="39" thickBot="1" x14ac:dyDescent="0.3">
      <c r="A25" s="45" t="s">
        <v>8</v>
      </c>
      <c r="B25" s="46">
        <v>4.05</v>
      </c>
      <c r="C25" s="6">
        <v>4</v>
      </c>
      <c r="D25" s="47">
        <v>4</v>
      </c>
      <c r="E25" s="7">
        <v>4.0172131147540986</v>
      </c>
      <c r="F25" s="37"/>
      <c r="G25" s="48">
        <v>3.8</v>
      </c>
      <c r="H25" s="49">
        <v>3.7</v>
      </c>
      <c r="I25" s="8">
        <v>3.83</v>
      </c>
      <c r="J25" s="50">
        <v>3.7764705882352936</v>
      </c>
      <c r="K25" s="37"/>
      <c r="L25" s="9">
        <f t="shared" ref="L25:L29" si="6">J25-E25</f>
        <v>-0.24074252651880501</v>
      </c>
    </row>
    <row r="26" spans="1:12" s="32" customFormat="1" ht="26.25" thickBot="1" x14ac:dyDescent="0.3">
      <c r="A26" s="33" t="s">
        <v>9</v>
      </c>
      <c r="B26" s="23">
        <v>3.83</v>
      </c>
      <c r="C26" s="16">
        <v>3.85</v>
      </c>
      <c r="D26" s="18">
        <v>3.91</v>
      </c>
      <c r="E26" s="17">
        <v>3.8618032786885252</v>
      </c>
      <c r="F26" s="37"/>
      <c r="G26" s="20">
        <v>3.7</v>
      </c>
      <c r="H26" s="26">
        <v>3.8</v>
      </c>
      <c r="I26" s="19">
        <v>3.5</v>
      </c>
      <c r="J26" s="27">
        <v>3.6735294117647062</v>
      </c>
      <c r="K26" s="37"/>
      <c r="L26" s="22">
        <f t="shared" si="6"/>
        <v>-0.18827386692381909</v>
      </c>
    </row>
    <row r="27" spans="1:12" s="32" customFormat="1" ht="26.25" thickBot="1" x14ac:dyDescent="0.3">
      <c r="A27" s="33" t="s">
        <v>10</v>
      </c>
      <c r="B27" s="23">
        <v>3.86</v>
      </c>
      <c r="C27" s="16">
        <v>3.9</v>
      </c>
      <c r="D27" s="18">
        <v>3.88</v>
      </c>
      <c r="E27" s="17">
        <v>3.8799999999999994</v>
      </c>
      <c r="F27" s="37"/>
      <c r="G27" s="20">
        <v>3.9</v>
      </c>
      <c r="H27" s="26">
        <v>3.8</v>
      </c>
      <c r="I27" s="19">
        <v>3.78</v>
      </c>
      <c r="J27" s="27">
        <v>3.8323529411764707</v>
      </c>
      <c r="K27" s="37"/>
      <c r="L27" s="22">
        <f t="shared" si="6"/>
        <v>-4.764705882352871E-2</v>
      </c>
    </row>
    <row r="28" spans="1:12" s="32" customFormat="1" ht="15.75" thickBot="1" x14ac:dyDescent="0.3">
      <c r="A28" s="33" t="s">
        <v>11</v>
      </c>
      <c r="B28" s="23">
        <v>3.97</v>
      </c>
      <c r="C28" s="16">
        <v>4.21</v>
      </c>
      <c r="D28" s="18">
        <v>4.0599999999999996</v>
      </c>
      <c r="E28" s="17">
        <v>4.0806557377049177</v>
      </c>
      <c r="F28" s="37"/>
      <c r="G28" s="20">
        <v>4.0999999999999996</v>
      </c>
      <c r="H28" s="26">
        <v>3.9</v>
      </c>
      <c r="I28" s="19">
        <v>3.87</v>
      </c>
      <c r="J28" s="27">
        <v>3.9676470588235286</v>
      </c>
      <c r="K28" s="37"/>
      <c r="L28" s="22">
        <f t="shared" si="6"/>
        <v>-0.1130086788813891</v>
      </c>
    </row>
    <row r="29" spans="1:12" s="32" customFormat="1" ht="15.75" thickBot="1" x14ac:dyDescent="0.3">
      <c r="A29" s="33" t="s">
        <v>12</v>
      </c>
      <c r="B29" s="23">
        <v>3.81</v>
      </c>
      <c r="C29" s="16">
        <v>3.85</v>
      </c>
      <c r="D29" s="18">
        <v>3.79</v>
      </c>
      <c r="E29" s="17">
        <v>3.8175409836065572</v>
      </c>
      <c r="F29" s="37"/>
      <c r="G29" s="20">
        <v>3.6</v>
      </c>
      <c r="H29" s="26">
        <v>3.44</v>
      </c>
      <c r="I29" s="19">
        <v>3.42</v>
      </c>
      <c r="J29" s="27">
        <v>3.4952941176470591</v>
      </c>
      <c r="K29" s="37"/>
      <c r="L29" s="22">
        <f t="shared" si="6"/>
        <v>-0.32224686595949814</v>
      </c>
    </row>
    <row r="30" spans="1:12" s="12" customFormat="1" ht="15.75" thickBot="1" x14ac:dyDescent="0.3">
      <c r="A30" s="59" t="s">
        <v>24</v>
      </c>
      <c r="B30" s="60">
        <f>AVERAGE(B25:B29)</f>
        <v>3.9039999999999999</v>
      </c>
      <c r="C30" s="60">
        <f t="shared" ref="C30:D30" si="7">AVERAGE(C25:C29)</f>
        <v>3.9620000000000006</v>
      </c>
      <c r="D30" s="60">
        <f t="shared" si="7"/>
        <v>3.9279999999999995</v>
      </c>
      <c r="E30" s="34">
        <f>(B30*21+C30*19+D30*39)/(21+19+39)</f>
        <v>3.9297974683544297</v>
      </c>
      <c r="F30" s="13"/>
      <c r="G30" s="35">
        <v>3.8200000000000003</v>
      </c>
      <c r="H30" s="60">
        <v>3.7280000000000002</v>
      </c>
      <c r="I30" s="34">
        <v>3.6799999999999997</v>
      </c>
      <c r="J30" s="35">
        <f>(G30*11+H30*10+I30*27)/(11+10+27)</f>
        <v>3.7220833333333334</v>
      </c>
      <c r="K30" s="13"/>
      <c r="L30" s="34">
        <f>J30-E30</f>
        <v>-0.20771413502109626</v>
      </c>
    </row>
    <row r="31" spans="1:12" s="32" customFormat="1" ht="15.75" thickBot="1" x14ac:dyDescent="0.3">
      <c r="A31" s="58" t="s">
        <v>44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2"/>
    </row>
    <row r="32" spans="1:12" s="32" customFormat="1" ht="26.25" thickBot="1" x14ac:dyDescent="0.3">
      <c r="A32" s="45" t="s">
        <v>13</v>
      </c>
      <c r="B32" s="46">
        <v>4.3499999999999996</v>
      </c>
      <c r="C32" s="6">
        <v>4.37</v>
      </c>
      <c r="D32" s="47">
        <v>4.4400000000000004</v>
      </c>
      <c r="E32" s="7">
        <v>4.384918032786886</v>
      </c>
      <c r="F32" s="37"/>
      <c r="G32" s="48">
        <v>4.3</v>
      </c>
      <c r="H32" s="49">
        <v>4.0999999999999996</v>
      </c>
      <c r="I32" s="8">
        <v>4.32</v>
      </c>
      <c r="J32" s="50">
        <v>4.2411764705882353</v>
      </c>
      <c r="K32" s="37"/>
      <c r="L32" s="9">
        <f t="shared" ref="L32:L36" si="8">J32-E32</f>
        <v>-0.14374156219865064</v>
      </c>
    </row>
    <row r="33" spans="1:12" s="32" customFormat="1" ht="26.25" thickBot="1" x14ac:dyDescent="0.3">
      <c r="A33" s="33" t="s">
        <v>14</v>
      </c>
      <c r="B33" s="23">
        <v>4.3</v>
      </c>
      <c r="C33" s="16">
        <v>4.42</v>
      </c>
      <c r="D33" s="18">
        <v>4.4000000000000004</v>
      </c>
      <c r="E33" s="17">
        <v>4.3724590163934431</v>
      </c>
      <c r="F33" s="37"/>
      <c r="G33" s="20">
        <v>4.2</v>
      </c>
      <c r="H33" s="26">
        <v>4.0999999999999996</v>
      </c>
      <c r="I33" s="19">
        <v>4.24</v>
      </c>
      <c r="J33" s="27">
        <v>4.1794117647058826</v>
      </c>
      <c r="K33" s="37"/>
      <c r="L33" s="22">
        <f t="shared" si="8"/>
        <v>-0.19304725168756054</v>
      </c>
    </row>
    <row r="34" spans="1:12" s="32" customFormat="1" ht="26.25" thickBot="1" x14ac:dyDescent="0.3">
      <c r="A34" s="33" t="s">
        <v>45</v>
      </c>
      <c r="B34" s="23">
        <v>4.25</v>
      </c>
      <c r="C34" s="16">
        <v>4.26</v>
      </c>
      <c r="D34" s="18">
        <v>4.09</v>
      </c>
      <c r="E34" s="17">
        <v>4.2036065573770482</v>
      </c>
      <c r="F34" s="37"/>
      <c r="G34" s="20">
        <v>4</v>
      </c>
      <c r="H34" s="26">
        <v>3.9</v>
      </c>
      <c r="I34" s="19">
        <v>4</v>
      </c>
      <c r="J34" s="27">
        <v>3.9676470588235295</v>
      </c>
      <c r="K34" s="37"/>
      <c r="L34" s="22">
        <f t="shared" si="8"/>
        <v>-0.23595949855351872</v>
      </c>
    </row>
    <row r="35" spans="1:12" s="32" customFormat="1" ht="15.75" thickBot="1" x14ac:dyDescent="0.3">
      <c r="A35" s="33" t="s">
        <v>15</v>
      </c>
      <c r="B35" s="23">
        <v>4.38</v>
      </c>
      <c r="C35" s="16">
        <v>4.42</v>
      </c>
      <c r="D35" s="18">
        <v>4.5999999999999996</v>
      </c>
      <c r="E35" s="17">
        <v>4.4622950819672127</v>
      </c>
      <c r="F35" s="37"/>
      <c r="G35" s="20">
        <v>4.2</v>
      </c>
      <c r="H35" s="26">
        <v>4.0999999999999996</v>
      </c>
      <c r="I35" s="19">
        <v>4.32</v>
      </c>
      <c r="J35" s="27">
        <v>4.2029411764705875</v>
      </c>
      <c r="K35" s="37"/>
      <c r="L35" s="22">
        <f t="shared" si="8"/>
        <v>-0.25935390549662518</v>
      </c>
    </row>
    <row r="36" spans="1:12" s="32" customFormat="1" ht="26.25" thickBot="1" x14ac:dyDescent="0.3">
      <c r="A36" s="33" t="s">
        <v>16</v>
      </c>
      <c r="B36" s="23">
        <v>4.16</v>
      </c>
      <c r="C36" s="16">
        <v>4.26</v>
      </c>
      <c r="D36" s="18">
        <v>4.3600000000000003</v>
      </c>
      <c r="E36" s="17">
        <v>4.2567213114754097</v>
      </c>
      <c r="F36" s="37"/>
      <c r="G36" s="20">
        <v>4.4000000000000004</v>
      </c>
      <c r="H36" s="26">
        <v>4.5999999999999996</v>
      </c>
      <c r="I36" s="19">
        <v>4.24</v>
      </c>
      <c r="J36" s="27">
        <v>4.4176470588235288</v>
      </c>
      <c r="K36" s="37"/>
      <c r="L36" s="22">
        <f t="shared" si="8"/>
        <v>0.16092574734811915</v>
      </c>
    </row>
    <row r="37" spans="1:12" s="12" customFormat="1" ht="15.75" thickBot="1" x14ac:dyDescent="0.3">
      <c r="A37" s="59" t="s">
        <v>25</v>
      </c>
      <c r="B37" s="60">
        <f>AVERAGE(B32:B36)</f>
        <v>4.2879999999999994</v>
      </c>
      <c r="C37" s="60">
        <f t="shared" ref="C37:D37" si="9">AVERAGE(C32:C36)</f>
        <v>4.3459999999999992</v>
      </c>
      <c r="D37" s="60">
        <f t="shared" si="9"/>
        <v>4.3780000000000001</v>
      </c>
      <c r="E37" s="34">
        <f>(B37*21+C37*19+D37*39)/(21+19+39)</f>
        <v>4.346379746835443</v>
      </c>
      <c r="F37" s="13"/>
      <c r="G37" s="35">
        <v>4.2200000000000006</v>
      </c>
      <c r="H37" s="60">
        <v>4.1599999999999993</v>
      </c>
      <c r="I37" s="34">
        <v>4.2240000000000011</v>
      </c>
      <c r="J37" s="35">
        <f>(G37*11+H37*10+I37*27)/(11+10+27)</f>
        <v>4.2097500000000005</v>
      </c>
      <c r="K37" s="13"/>
      <c r="L37" s="34">
        <f>J37-E37</f>
        <v>-0.13662974683544249</v>
      </c>
    </row>
    <row r="38" spans="1:12" s="32" customFormat="1" ht="15.75" thickBot="1" x14ac:dyDescent="0.3">
      <c r="A38" s="58" t="s">
        <v>46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2"/>
    </row>
    <row r="39" spans="1:12" s="32" customFormat="1" ht="26.25" thickBot="1" x14ac:dyDescent="0.3">
      <c r="A39" s="45" t="s">
        <v>17</v>
      </c>
      <c r="B39" s="46">
        <v>4.22</v>
      </c>
      <c r="C39" s="6">
        <v>4.0999999999999996</v>
      </c>
      <c r="D39" s="47">
        <v>4.26</v>
      </c>
      <c r="E39" s="7">
        <v>4.1911475409836063</v>
      </c>
      <c r="F39" s="37"/>
      <c r="G39" s="48">
        <v>4</v>
      </c>
      <c r="H39" s="49">
        <v>4.2</v>
      </c>
      <c r="I39" s="8">
        <v>4.08</v>
      </c>
      <c r="J39" s="50">
        <v>4.0882352941176467</v>
      </c>
      <c r="K39" s="37"/>
      <c r="L39" s="9">
        <f t="shared" ref="L39:L42" si="10">J39-E39</f>
        <v>-0.10291224686595957</v>
      </c>
    </row>
    <row r="40" spans="1:12" s="32" customFormat="1" ht="15.75" thickBot="1" x14ac:dyDescent="0.3">
      <c r="A40" s="33" t="s">
        <v>47</v>
      </c>
      <c r="B40" s="23">
        <v>4.16</v>
      </c>
      <c r="C40" s="16">
        <v>4.1500000000000004</v>
      </c>
      <c r="D40" s="18">
        <v>4.0599999999999996</v>
      </c>
      <c r="E40" s="17">
        <v>4.1254098360655735</v>
      </c>
      <c r="F40" s="37"/>
      <c r="G40" s="20">
        <v>4.0999999999999996</v>
      </c>
      <c r="H40" s="26">
        <v>4.0999999999999996</v>
      </c>
      <c r="I40" s="19">
        <v>4.28</v>
      </c>
      <c r="J40" s="27">
        <v>4.1529411764705877</v>
      </c>
      <c r="K40" s="37"/>
      <c r="L40" s="22">
        <f t="shared" si="10"/>
        <v>2.7531340405014149E-2</v>
      </c>
    </row>
    <row r="41" spans="1:12" s="32" customFormat="1" ht="26.25" thickBot="1" x14ac:dyDescent="0.3">
      <c r="A41" s="33" t="s">
        <v>48</v>
      </c>
      <c r="B41" s="23">
        <v>3.89</v>
      </c>
      <c r="C41" s="16">
        <v>4</v>
      </c>
      <c r="D41" s="18">
        <v>3.83</v>
      </c>
      <c r="E41" s="17">
        <v>3.9091803278688522</v>
      </c>
      <c r="F41" s="37"/>
      <c r="G41" s="20">
        <v>3.9</v>
      </c>
      <c r="H41" s="26">
        <v>3.78</v>
      </c>
      <c r="I41" s="19">
        <v>3.72</v>
      </c>
      <c r="J41" s="27">
        <v>3.8082352941176474</v>
      </c>
      <c r="K41" s="37"/>
      <c r="L41" s="22">
        <f t="shared" si="10"/>
        <v>-0.10094503375120478</v>
      </c>
    </row>
    <row r="42" spans="1:12" s="32" customFormat="1" ht="26.25" thickBot="1" x14ac:dyDescent="0.3">
      <c r="A42" s="33" t="s">
        <v>49</v>
      </c>
      <c r="B42" s="23">
        <v>3.86</v>
      </c>
      <c r="C42" s="16">
        <v>4.1100000000000003</v>
      </c>
      <c r="D42" s="18">
        <v>3.79</v>
      </c>
      <c r="E42" s="17">
        <v>3.924262295081967</v>
      </c>
      <c r="F42" s="37"/>
      <c r="G42" s="20">
        <v>3.7</v>
      </c>
      <c r="H42" s="26">
        <v>3.6</v>
      </c>
      <c r="I42" s="19">
        <v>3.88</v>
      </c>
      <c r="J42" s="27">
        <v>3.7205882352941178</v>
      </c>
      <c r="K42" s="37"/>
      <c r="L42" s="22">
        <f t="shared" si="10"/>
        <v>-0.20367405978784925</v>
      </c>
    </row>
    <row r="43" spans="1:12" s="12" customFormat="1" ht="15.75" thickBot="1" x14ac:dyDescent="0.3">
      <c r="A43" s="61" t="s">
        <v>26</v>
      </c>
      <c r="B43" s="62">
        <f>AVERAGE(B39:B42)</f>
        <v>4.0324999999999998</v>
      </c>
      <c r="C43" s="62">
        <f t="shared" ref="C43:D43" si="11">AVERAGE(C39:C42)</f>
        <v>4.09</v>
      </c>
      <c r="D43" s="62">
        <f t="shared" si="11"/>
        <v>3.9850000000000003</v>
      </c>
      <c r="E43" s="56">
        <f>(B43*21+C43*19+D43*39)/(21+19+39)</f>
        <v>4.0228797468354429</v>
      </c>
      <c r="F43" s="11"/>
      <c r="G43" s="63">
        <v>3.9249999999999998</v>
      </c>
      <c r="H43" s="62">
        <v>3.92</v>
      </c>
      <c r="I43" s="10">
        <v>3.99</v>
      </c>
      <c r="J43" s="57">
        <f>(G43*11+H43*10+I43*27)/(11+10+27)</f>
        <v>3.9605208333333337</v>
      </c>
      <c r="K43" s="11"/>
      <c r="L43" s="56">
        <f>J43-E43</f>
        <v>-6.2358913502109203E-2</v>
      </c>
    </row>
  </sheetData>
  <mergeCells count="5">
    <mergeCell ref="G4:J4"/>
    <mergeCell ref="E5:E6"/>
    <mergeCell ref="J5:J6"/>
    <mergeCell ref="B4:E4"/>
    <mergeCell ref="A1:H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selection sqref="A1:H1"/>
    </sheetView>
  </sheetViews>
  <sheetFormatPr defaultRowHeight="15" x14ac:dyDescent="0.25"/>
  <cols>
    <col min="1" max="1" width="44.5703125" style="65" customWidth="1"/>
    <col min="2" max="2" width="5.28515625" style="65" customWidth="1"/>
    <col min="3" max="3" width="6.7109375" style="65" customWidth="1"/>
    <col min="4" max="4" width="5.5703125" style="65" customWidth="1"/>
    <col min="5" max="5" width="9.140625" style="66"/>
    <col min="6" max="6" width="2" style="65" customWidth="1"/>
    <col min="7" max="7" width="6.42578125" style="65" customWidth="1"/>
    <col min="8" max="9" width="6.85546875" style="65" customWidth="1"/>
    <col min="10" max="10" width="9.140625" style="66" customWidth="1"/>
    <col min="11" max="11" width="1.85546875" style="65" customWidth="1"/>
    <col min="12" max="12" width="10.5703125" style="82" customWidth="1"/>
    <col min="13" max="16384" width="9.140625" style="65"/>
  </cols>
  <sheetData>
    <row r="1" spans="1:12" ht="18.75" x14ac:dyDescent="0.3">
      <c r="A1" s="135" t="s">
        <v>83</v>
      </c>
      <c r="B1" s="135"/>
      <c r="C1" s="135"/>
      <c r="D1" s="135"/>
      <c r="E1" s="135"/>
      <c r="F1" s="135"/>
      <c r="G1" s="135"/>
      <c r="H1" s="135"/>
    </row>
    <row r="2" spans="1:12" ht="17.25" x14ac:dyDescent="0.25">
      <c r="A2" s="64" t="s">
        <v>84</v>
      </c>
      <c r="B2" s="64"/>
    </row>
    <row r="3" spans="1:12" x14ac:dyDescent="0.25">
      <c r="A3" s="67" t="s">
        <v>27</v>
      </c>
      <c r="B3" s="67"/>
    </row>
    <row r="4" spans="1:12" x14ac:dyDescent="0.25">
      <c r="A4" s="67" t="s">
        <v>78</v>
      </c>
      <c r="B4" s="67"/>
    </row>
    <row r="5" spans="1:12" ht="15.75" thickBot="1" x14ac:dyDescent="0.3">
      <c r="D5" s="68"/>
      <c r="E5" s="69"/>
      <c r="F5" s="68"/>
      <c r="G5" s="68"/>
      <c r="H5" s="68"/>
      <c r="I5" s="68"/>
      <c r="J5" s="69"/>
      <c r="K5" s="68"/>
      <c r="L5" s="83"/>
    </row>
    <row r="6" spans="1:12" ht="15.75" thickBot="1" x14ac:dyDescent="0.3">
      <c r="B6" s="126" t="s">
        <v>18</v>
      </c>
      <c r="C6" s="127"/>
      <c r="D6" s="127"/>
      <c r="E6" s="127"/>
      <c r="F6" s="70"/>
      <c r="G6" s="128" t="s">
        <v>0</v>
      </c>
      <c r="H6" s="128"/>
      <c r="I6" s="128"/>
      <c r="J6" s="128"/>
      <c r="K6" s="70"/>
      <c r="L6" s="129" t="s">
        <v>81</v>
      </c>
    </row>
    <row r="7" spans="1:12" s="66" customFormat="1" x14ac:dyDescent="0.25">
      <c r="A7" s="120" t="s">
        <v>50</v>
      </c>
      <c r="B7" s="85">
        <v>2011</v>
      </c>
      <c r="C7" s="86">
        <v>2012</v>
      </c>
      <c r="D7" s="87">
        <v>2013</v>
      </c>
      <c r="E7" s="122" t="s">
        <v>28</v>
      </c>
      <c r="F7" s="88"/>
      <c r="G7" s="89">
        <v>2011</v>
      </c>
      <c r="H7" s="90">
        <v>2012</v>
      </c>
      <c r="I7" s="91">
        <v>2013</v>
      </c>
      <c r="J7" s="124" t="s">
        <v>28</v>
      </c>
      <c r="K7" s="71"/>
      <c r="L7" s="130"/>
    </row>
    <row r="8" spans="1:12" s="66" customFormat="1" ht="15.75" thickBot="1" x14ac:dyDescent="0.3">
      <c r="A8" s="121"/>
      <c r="B8" s="92" t="s">
        <v>77</v>
      </c>
      <c r="C8" s="93" t="s">
        <v>76</v>
      </c>
      <c r="D8" s="94" t="s">
        <v>77</v>
      </c>
      <c r="E8" s="123"/>
      <c r="F8" s="88"/>
      <c r="G8" s="95" t="s">
        <v>77</v>
      </c>
      <c r="H8" s="96" t="s">
        <v>76</v>
      </c>
      <c r="I8" s="97" t="s">
        <v>77</v>
      </c>
      <c r="J8" s="125"/>
      <c r="K8" s="71"/>
      <c r="L8" s="130"/>
    </row>
    <row r="9" spans="1:12" ht="15.75" thickBot="1" x14ac:dyDescent="0.3">
      <c r="A9" s="131" t="s">
        <v>19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3"/>
    </row>
    <row r="10" spans="1:12" ht="24.75" thickBot="1" x14ac:dyDescent="0.3">
      <c r="A10" s="72" t="s">
        <v>51</v>
      </c>
      <c r="B10" s="73" t="s">
        <v>82</v>
      </c>
      <c r="C10" s="74">
        <v>4.333333333333333</v>
      </c>
      <c r="D10" s="75" t="s">
        <v>82</v>
      </c>
      <c r="E10" s="76">
        <v>4.333333333333333</v>
      </c>
      <c r="F10" s="77"/>
      <c r="G10" s="78" t="s">
        <v>82</v>
      </c>
      <c r="H10" s="79">
        <v>4.333333333333333</v>
      </c>
      <c r="I10" s="78" t="s">
        <v>82</v>
      </c>
      <c r="J10" s="80">
        <v>4.333333333333333</v>
      </c>
      <c r="K10" s="77"/>
      <c r="L10" s="84">
        <f>J10-E10</f>
        <v>0</v>
      </c>
    </row>
    <row r="11" spans="1:12" ht="48.75" thickBot="1" x14ac:dyDescent="0.3">
      <c r="A11" s="72" t="s">
        <v>52</v>
      </c>
      <c r="B11" s="73" t="s">
        <v>82</v>
      </c>
      <c r="C11" s="74">
        <v>4.333333333333333</v>
      </c>
      <c r="D11" s="75" t="s">
        <v>82</v>
      </c>
      <c r="E11" s="76">
        <v>4.333333333333333</v>
      </c>
      <c r="F11" s="77"/>
      <c r="G11" s="78" t="s">
        <v>82</v>
      </c>
      <c r="H11" s="79">
        <v>4</v>
      </c>
      <c r="I11" s="78" t="s">
        <v>82</v>
      </c>
      <c r="J11" s="80">
        <v>4</v>
      </c>
      <c r="K11" s="77"/>
      <c r="L11" s="84">
        <f t="shared" ref="L11:L25" si="0">J11-E11</f>
        <v>-0.33333333333333304</v>
      </c>
    </row>
    <row r="12" spans="1:12" ht="24.75" thickBot="1" x14ac:dyDescent="0.3">
      <c r="A12" s="72" t="s">
        <v>53</v>
      </c>
      <c r="B12" s="73" t="s">
        <v>82</v>
      </c>
      <c r="C12" s="74">
        <v>4.333333333333333</v>
      </c>
      <c r="D12" s="75" t="s">
        <v>82</v>
      </c>
      <c r="E12" s="76">
        <v>4.333333333333333</v>
      </c>
      <c r="F12" s="77"/>
      <c r="G12" s="78" t="s">
        <v>82</v>
      </c>
      <c r="H12" s="79">
        <v>3.5</v>
      </c>
      <c r="I12" s="78" t="s">
        <v>82</v>
      </c>
      <c r="J12" s="80">
        <v>3.5</v>
      </c>
      <c r="K12" s="77"/>
      <c r="L12" s="84">
        <f t="shared" si="0"/>
        <v>-0.83333333333333304</v>
      </c>
    </row>
    <row r="13" spans="1:12" s="107" customFormat="1" ht="12.75" thickBot="1" x14ac:dyDescent="0.3">
      <c r="A13" s="98" t="s">
        <v>21</v>
      </c>
      <c r="B13" s="99" t="s">
        <v>82</v>
      </c>
      <c r="C13" s="104">
        <f>AVERAGE(C10:C12)</f>
        <v>4.333333333333333</v>
      </c>
      <c r="D13" s="99" t="s">
        <v>82</v>
      </c>
      <c r="E13" s="104">
        <f>AVERAGE(E10:E12)</f>
        <v>4.333333333333333</v>
      </c>
      <c r="F13" s="105"/>
      <c r="G13" s="100" t="s">
        <v>82</v>
      </c>
      <c r="H13" s="104">
        <f>AVERAGE(H10:H12)</f>
        <v>3.9444444444444442</v>
      </c>
      <c r="I13" s="100" t="s">
        <v>82</v>
      </c>
      <c r="J13" s="104">
        <f>AVERAGE(J10:J12)</f>
        <v>3.9444444444444442</v>
      </c>
      <c r="K13" s="105"/>
      <c r="L13" s="106">
        <f t="shared" si="0"/>
        <v>-0.38888888888888884</v>
      </c>
    </row>
    <row r="14" spans="1:12" ht="15.75" thickBot="1" x14ac:dyDescent="0.3">
      <c r="A14" s="131" t="s">
        <v>79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3"/>
    </row>
    <row r="15" spans="1:12" ht="36.75" thickBot="1" x14ac:dyDescent="0.3">
      <c r="A15" s="72" t="s">
        <v>54</v>
      </c>
      <c r="B15" s="73" t="s">
        <v>82</v>
      </c>
      <c r="C15" s="74">
        <v>4.333333333333333</v>
      </c>
      <c r="D15" s="73" t="s">
        <v>82</v>
      </c>
      <c r="E15" s="74">
        <v>4.333333333333333</v>
      </c>
      <c r="F15" s="77"/>
      <c r="G15" s="78" t="s">
        <v>82</v>
      </c>
      <c r="H15" s="79">
        <v>3.3333333333333335</v>
      </c>
      <c r="I15" s="78" t="s">
        <v>82</v>
      </c>
      <c r="J15" s="79">
        <v>3.3333333333333335</v>
      </c>
      <c r="K15" s="77"/>
      <c r="L15" s="84">
        <f t="shared" si="0"/>
        <v>-0.99999999999999956</v>
      </c>
    </row>
    <row r="16" spans="1:12" ht="24.75" thickBot="1" x14ac:dyDescent="0.3">
      <c r="A16" s="72" t="s">
        <v>55</v>
      </c>
      <c r="B16" s="73" t="s">
        <v>82</v>
      </c>
      <c r="C16" s="74">
        <v>4.333333333333333</v>
      </c>
      <c r="D16" s="73" t="s">
        <v>82</v>
      </c>
      <c r="E16" s="74">
        <v>4.333333333333333</v>
      </c>
      <c r="F16" s="77"/>
      <c r="G16" s="78" t="s">
        <v>82</v>
      </c>
      <c r="H16" s="79">
        <v>3.6666666666666665</v>
      </c>
      <c r="I16" s="78" t="s">
        <v>82</v>
      </c>
      <c r="J16" s="79">
        <v>3.6666666666666665</v>
      </c>
      <c r="K16" s="77"/>
      <c r="L16" s="84">
        <f t="shared" si="0"/>
        <v>-0.66666666666666652</v>
      </c>
    </row>
    <row r="17" spans="1:12" ht="36.75" thickBot="1" x14ac:dyDescent="0.3">
      <c r="A17" s="72" t="s">
        <v>56</v>
      </c>
      <c r="B17" s="73" t="s">
        <v>82</v>
      </c>
      <c r="C17" s="74">
        <v>4.333333333333333</v>
      </c>
      <c r="D17" s="73" t="s">
        <v>82</v>
      </c>
      <c r="E17" s="74">
        <v>4.333333333333333</v>
      </c>
      <c r="F17" s="77"/>
      <c r="G17" s="78" t="s">
        <v>82</v>
      </c>
      <c r="H17" s="79">
        <v>3</v>
      </c>
      <c r="I17" s="78" t="s">
        <v>82</v>
      </c>
      <c r="J17" s="79">
        <v>3</v>
      </c>
      <c r="K17" s="77"/>
      <c r="L17" s="84">
        <f t="shared" si="0"/>
        <v>-1.333333333333333</v>
      </c>
    </row>
    <row r="18" spans="1:12" s="107" customFormat="1" ht="12.75" thickBot="1" x14ac:dyDescent="0.3">
      <c r="A18" s="98" t="s">
        <v>22</v>
      </c>
      <c r="B18" s="99" t="s">
        <v>82</v>
      </c>
      <c r="C18" s="104">
        <f>AVERAGE(C15:C17)</f>
        <v>4.333333333333333</v>
      </c>
      <c r="D18" s="99" t="s">
        <v>82</v>
      </c>
      <c r="E18" s="104">
        <f>AVERAGE(E15:E17)</f>
        <v>4.333333333333333</v>
      </c>
      <c r="F18" s="105"/>
      <c r="G18" s="100" t="s">
        <v>82</v>
      </c>
      <c r="H18" s="104">
        <f>AVERAGE(H15:H17)</f>
        <v>3.3333333333333335</v>
      </c>
      <c r="I18" s="100" t="s">
        <v>82</v>
      </c>
      <c r="J18" s="104">
        <f>AVERAGE(J15:J17)</f>
        <v>3.3333333333333335</v>
      </c>
      <c r="K18" s="105"/>
      <c r="L18" s="106">
        <f t="shared" si="0"/>
        <v>-0.99999999999999956</v>
      </c>
    </row>
    <row r="19" spans="1:12" ht="15.75" thickBot="1" x14ac:dyDescent="0.3">
      <c r="A19" s="131" t="s">
        <v>80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3"/>
    </row>
    <row r="20" spans="1:12" ht="48.75" thickBot="1" x14ac:dyDescent="0.3">
      <c r="A20" s="72" t="s">
        <v>57</v>
      </c>
      <c r="B20" s="73" t="s">
        <v>82</v>
      </c>
      <c r="C20" s="74">
        <v>4.666666666666667</v>
      </c>
      <c r="D20" s="73" t="s">
        <v>82</v>
      </c>
      <c r="E20" s="74">
        <v>4.666666666666667</v>
      </c>
      <c r="F20" s="77"/>
      <c r="G20" s="78" t="s">
        <v>82</v>
      </c>
      <c r="H20" s="79">
        <v>3.5</v>
      </c>
      <c r="I20" s="78" t="s">
        <v>82</v>
      </c>
      <c r="J20" s="79">
        <v>3.5</v>
      </c>
      <c r="K20" s="77"/>
      <c r="L20" s="84">
        <f t="shared" si="0"/>
        <v>-1.166666666666667</v>
      </c>
    </row>
    <row r="21" spans="1:12" ht="36.75" thickBot="1" x14ac:dyDescent="0.3">
      <c r="A21" s="72" t="s">
        <v>58</v>
      </c>
      <c r="B21" s="73" t="s">
        <v>82</v>
      </c>
      <c r="C21" s="74">
        <v>4.333333333333333</v>
      </c>
      <c r="D21" s="73" t="s">
        <v>82</v>
      </c>
      <c r="E21" s="74">
        <v>4.333333333333333</v>
      </c>
      <c r="F21" s="77"/>
      <c r="G21" s="78" t="s">
        <v>82</v>
      </c>
      <c r="H21" s="79">
        <v>3.3333333333333335</v>
      </c>
      <c r="I21" s="78" t="s">
        <v>82</v>
      </c>
      <c r="J21" s="79">
        <v>3.3333333333333335</v>
      </c>
      <c r="K21" s="77"/>
      <c r="L21" s="84">
        <f t="shared" si="0"/>
        <v>-0.99999999999999956</v>
      </c>
    </row>
    <row r="22" spans="1:12" ht="36.75" thickBot="1" x14ac:dyDescent="0.3">
      <c r="A22" s="72" t="s">
        <v>59</v>
      </c>
      <c r="B22" s="73" t="s">
        <v>82</v>
      </c>
      <c r="C22" s="74">
        <v>4.666666666666667</v>
      </c>
      <c r="D22" s="73" t="s">
        <v>82</v>
      </c>
      <c r="E22" s="74">
        <v>4.666666666666667</v>
      </c>
      <c r="F22" s="77"/>
      <c r="G22" s="78" t="s">
        <v>82</v>
      </c>
      <c r="H22" s="79">
        <v>3.3333333333333335</v>
      </c>
      <c r="I22" s="78" t="s">
        <v>82</v>
      </c>
      <c r="J22" s="79">
        <v>3.3333333333333335</v>
      </c>
      <c r="K22" s="77"/>
      <c r="L22" s="84">
        <f t="shared" si="0"/>
        <v>-1.3333333333333335</v>
      </c>
    </row>
    <row r="23" spans="1:12" ht="36.75" thickBot="1" x14ac:dyDescent="0.3">
      <c r="A23" s="72" t="s">
        <v>60</v>
      </c>
      <c r="B23" s="73" t="s">
        <v>82</v>
      </c>
      <c r="C23" s="74">
        <v>4.333333333333333</v>
      </c>
      <c r="D23" s="73" t="s">
        <v>82</v>
      </c>
      <c r="E23" s="74">
        <v>4.333333333333333</v>
      </c>
      <c r="F23" s="77"/>
      <c r="G23" s="78" t="s">
        <v>82</v>
      </c>
      <c r="H23" s="79">
        <v>3</v>
      </c>
      <c r="I23" s="78" t="s">
        <v>82</v>
      </c>
      <c r="J23" s="79">
        <v>3</v>
      </c>
      <c r="K23" s="77"/>
      <c r="L23" s="84">
        <f t="shared" si="0"/>
        <v>-1.333333333333333</v>
      </c>
    </row>
    <row r="24" spans="1:12" ht="24.75" thickBot="1" x14ac:dyDescent="0.3">
      <c r="A24" s="72" t="s">
        <v>61</v>
      </c>
      <c r="B24" s="73" t="s">
        <v>82</v>
      </c>
      <c r="C24" s="74">
        <v>4</v>
      </c>
      <c r="D24" s="73" t="s">
        <v>82</v>
      </c>
      <c r="E24" s="74">
        <v>4</v>
      </c>
      <c r="F24" s="77"/>
      <c r="G24" s="78" t="s">
        <v>82</v>
      </c>
      <c r="H24" s="79">
        <v>4</v>
      </c>
      <c r="I24" s="78" t="s">
        <v>82</v>
      </c>
      <c r="J24" s="79">
        <v>4</v>
      </c>
      <c r="K24" s="77"/>
      <c r="L24" s="84">
        <f t="shared" si="0"/>
        <v>0</v>
      </c>
    </row>
    <row r="25" spans="1:12" s="107" customFormat="1" ht="12.75" thickBot="1" x14ac:dyDescent="0.3">
      <c r="A25" s="98" t="s">
        <v>23</v>
      </c>
      <c r="B25" s="99" t="s">
        <v>82</v>
      </c>
      <c r="C25" s="101">
        <f>AVERAGE(C20:C24)</f>
        <v>4.4000000000000004</v>
      </c>
      <c r="D25" s="99" t="s">
        <v>82</v>
      </c>
      <c r="E25" s="101">
        <f>AVERAGE(E20:E24)</f>
        <v>4.4000000000000004</v>
      </c>
      <c r="F25" s="105"/>
      <c r="G25" s="100" t="s">
        <v>82</v>
      </c>
      <c r="H25" s="101">
        <f>AVERAGE(H20:H24)</f>
        <v>3.4333333333333336</v>
      </c>
      <c r="I25" s="100" t="s">
        <v>82</v>
      </c>
      <c r="J25" s="101">
        <f>AVERAGE(J20:J24)</f>
        <v>3.4333333333333336</v>
      </c>
      <c r="K25" s="105"/>
      <c r="L25" s="106">
        <f t="shared" si="0"/>
        <v>-0.96666666666666679</v>
      </c>
    </row>
    <row r="26" spans="1:12" ht="15.75" thickBot="1" x14ac:dyDescent="0.3">
      <c r="A26" s="131" t="s">
        <v>43</v>
      </c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3"/>
    </row>
    <row r="27" spans="1:12" ht="36.75" thickBot="1" x14ac:dyDescent="0.3">
      <c r="A27" s="72" t="s">
        <v>62</v>
      </c>
      <c r="B27" s="73" t="s">
        <v>82</v>
      </c>
      <c r="C27" s="74">
        <v>4.333333333333333</v>
      </c>
      <c r="D27" s="73" t="s">
        <v>82</v>
      </c>
      <c r="E27" s="74">
        <v>4.333333333333333</v>
      </c>
      <c r="F27" s="77"/>
      <c r="G27" s="78" t="s">
        <v>82</v>
      </c>
      <c r="H27" s="79">
        <v>2.6666666666666665</v>
      </c>
      <c r="I27" s="78" t="s">
        <v>82</v>
      </c>
      <c r="J27" s="79">
        <v>2.6666666666666665</v>
      </c>
      <c r="K27" s="77"/>
      <c r="L27" s="84">
        <f t="shared" ref="L27:L32" si="1">J27-E27</f>
        <v>-1.6666666666666665</v>
      </c>
    </row>
    <row r="28" spans="1:12" ht="36.75" thickBot="1" x14ac:dyDescent="0.3">
      <c r="A28" s="72" t="s">
        <v>63</v>
      </c>
      <c r="B28" s="73" t="s">
        <v>82</v>
      </c>
      <c r="C28" s="74">
        <v>4</v>
      </c>
      <c r="D28" s="73" t="s">
        <v>82</v>
      </c>
      <c r="E28" s="74">
        <v>4</v>
      </c>
      <c r="F28" s="77"/>
      <c r="G28" s="78" t="s">
        <v>82</v>
      </c>
      <c r="H28" s="79">
        <v>2.6666666666666665</v>
      </c>
      <c r="I28" s="78" t="s">
        <v>82</v>
      </c>
      <c r="J28" s="79">
        <v>2.6666666666666665</v>
      </c>
      <c r="K28" s="77"/>
      <c r="L28" s="84">
        <f t="shared" si="1"/>
        <v>-1.3333333333333335</v>
      </c>
    </row>
    <row r="29" spans="1:12" ht="24.75" thickBot="1" x14ac:dyDescent="0.3">
      <c r="A29" s="72" t="s">
        <v>64</v>
      </c>
      <c r="B29" s="73" t="s">
        <v>82</v>
      </c>
      <c r="C29" s="74">
        <v>3.6666666666666665</v>
      </c>
      <c r="D29" s="73" t="s">
        <v>82</v>
      </c>
      <c r="E29" s="74">
        <v>3.6666666666666665</v>
      </c>
      <c r="F29" s="77"/>
      <c r="G29" s="78" t="s">
        <v>82</v>
      </c>
      <c r="H29" s="79">
        <v>4</v>
      </c>
      <c r="I29" s="78" t="s">
        <v>82</v>
      </c>
      <c r="J29" s="79">
        <v>4</v>
      </c>
      <c r="K29" s="77"/>
      <c r="L29" s="84">
        <f t="shared" si="1"/>
        <v>0.33333333333333348</v>
      </c>
    </row>
    <row r="30" spans="1:12" ht="15.75" thickBot="1" x14ac:dyDescent="0.3">
      <c r="A30" s="72" t="s">
        <v>65</v>
      </c>
      <c r="B30" s="73" t="s">
        <v>82</v>
      </c>
      <c r="C30" s="74">
        <v>4</v>
      </c>
      <c r="D30" s="73" t="s">
        <v>82</v>
      </c>
      <c r="E30" s="74">
        <v>4</v>
      </c>
      <c r="F30" s="77"/>
      <c r="G30" s="78" t="s">
        <v>82</v>
      </c>
      <c r="H30" s="79">
        <v>3</v>
      </c>
      <c r="I30" s="78" t="s">
        <v>82</v>
      </c>
      <c r="J30" s="79">
        <v>3</v>
      </c>
      <c r="K30" s="77"/>
      <c r="L30" s="84">
        <f t="shared" si="1"/>
        <v>-1</v>
      </c>
    </row>
    <row r="31" spans="1:12" ht="24.75" thickBot="1" x14ac:dyDescent="0.3">
      <c r="A31" s="72" t="s">
        <v>66</v>
      </c>
      <c r="B31" s="73" t="s">
        <v>82</v>
      </c>
      <c r="C31" s="74">
        <v>4.333333333333333</v>
      </c>
      <c r="D31" s="73" t="s">
        <v>82</v>
      </c>
      <c r="E31" s="74">
        <v>4.333333333333333</v>
      </c>
      <c r="F31" s="77"/>
      <c r="G31" s="78" t="s">
        <v>82</v>
      </c>
      <c r="H31" s="79">
        <v>3.3333333333333335</v>
      </c>
      <c r="I31" s="78" t="s">
        <v>82</v>
      </c>
      <c r="J31" s="79">
        <v>3.3333333333333335</v>
      </c>
      <c r="K31" s="77"/>
      <c r="L31" s="84">
        <f t="shared" si="1"/>
        <v>-0.99999999999999956</v>
      </c>
    </row>
    <row r="32" spans="1:12" s="107" customFormat="1" ht="12.75" thickBot="1" x14ac:dyDescent="0.3">
      <c r="A32" s="98" t="s">
        <v>24</v>
      </c>
      <c r="B32" s="99" t="s">
        <v>82</v>
      </c>
      <c r="C32" s="101">
        <f>AVERAGE(C27:C31)</f>
        <v>4.0666666666666664</v>
      </c>
      <c r="D32" s="99" t="s">
        <v>82</v>
      </c>
      <c r="E32" s="101">
        <f>AVERAGE(E27:E31)</f>
        <v>4.0666666666666664</v>
      </c>
      <c r="F32" s="105"/>
      <c r="G32" s="100" t="s">
        <v>82</v>
      </c>
      <c r="H32" s="101">
        <f>AVERAGE(H27:H31)</f>
        <v>3.1333333333333333</v>
      </c>
      <c r="I32" s="100" t="s">
        <v>82</v>
      </c>
      <c r="J32" s="101">
        <f>AVERAGE(J27:J31)</f>
        <v>3.1333333333333333</v>
      </c>
      <c r="K32" s="105"/>
      <c r="L32" s="106">
        <f t="shared" si="1"/>
        <v>-0.93333333333333313</v>
      </c>
    </row>
    <row r="33" spans="1:13" ht="15.75" thickBot="1" x14ac:dyDescent="0.3">
      <c r="A33" s="131" t="s">
        <v>44</v>
      </c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3"/>
    </row>
    <row r="34" spans="1:13" ht="24.75" thickBot="1" x14ac:dyDescent="0.3">
      <c r="A34" s="72" t="s">
        <v>67</v>
      </c>
      <c r="B34" s="73" t="s">
        <v>82</v>
      </c>
      <c r="C34" s="74">
        <v>4.333333333333333</v>
      </c>
      <c r="D34" s="73" t="s">
        <v>82</v>
      </c>
      <c r="E34" s="74">
        <v>4.333333333333333</v>
      </c>
      <c r="F34" s="77"/>
      <c r="G34" s="78" t="s">
        <v>82</v>
      </c>
      <c r="H34" s="79">
        <v>3.3333333333333335</v>
      </c>
      <c r="I34" s="78" t="s">
        <v>82</v>
      </c>
      <c r="J34" s="79">
        <v>3.3333333333333335</v>
      </c>
      <c r="K34" s="77"/>
      <c r="L34" s="84">
        <f t="shared" ref="L34:L39" si="2">J34-E34</f>
        <v>-0.99999999999999956</v>
      </c>
    </row>
    <row r="35" spans="1:13" ht="36.75" thickBot="1" x14ac:dyDescent="0.3">
      <c r="A35" s="72" t="s">
        <v>68</v>
      </c>
      <c r="B35" s="73" t="s">
        <v>82</v>
      </c>
      <c r="C35" s="74">
        <v>4</v>
      </c>
      <c r="D35" s="73" t="s">
        <v>82</v>
      </c>
      <c r="E35" s="74">
        <v>4</v>
      </c>
      <c r="F35" s="77"/>
      <c r="G35" s="78" t="s">
        <v>82</v>
      </c>
      <c r="H35" s="79">
        <v>4</v>
      </c>
      <c r="I35" s="78" t="s">
        <v>82</v>
      </c>
      <c r="J35" s="79">
        <v>4</v>
      </c>
      <c r="K35" s="77"/>
      <c r="L35" s="84">
        <f t="shared" si="2"/>
        <v>0</v>
      </c>
    </row>
    <row r="36" spans="1:13" ht="36.75" thickBot="1" x14ac:dyDescent="0.3">
      <c r="A36" s="72" t="s">
        <v>69</v>
      </c>
      <c r="B36" s="73" t="s">
        <v>82</v>
      </c>
      <c r="C36" s="74">
        <v>4</v>
      </c>
      <c r="D36" s="73" t="s">
        <v>82</v>
      </c>
      <c r="E36" s="74">
        <v>4</v>
      </c>
      <c r="F36" s="77"/>
      <c r="G36" s="78" t="s">
        <v>82</v>
      </c>
      <c r="H36" s="79">
        <v>3.3333333333333335</v>
      </c>
      <c r="I36" s="78" t="s">
        <v>82</v>
      </c>
      <c r="J36" s="79">
        <v>3.3333333333333335</v>
      </c>
      <c r="K36" s="77"/>
      <c r="L36" s="84">
        <f t="shared" si="2"/>
        <v>-0.66666666666666652</v>
      </c>
    </row>
    <row r="37" spans="1:13" ht="24.75" thickBot="1" x14ac:dyDescent="0.3">
      <c r="A37" s="72" t="s">
        <v>70</v>
      </c>
      <c r="B37" s="73" t="s">
        <v>82</v>
      </c>
      <c r="C37" s="74">
        <v>3.6666666666666665</v>
      </c>
      <c r="D37" s="73" t="s">
        <v>82</v>
      </c>
      <c r="E37" s="74">
        <v>3.6666666666666665</v>
      </c>
      <c r="F37" s="77"/>
      <c r="G37" s="78" t="s">
        <v>82</v>
      </c>
      <c r="H37" s="79">
        <v>3.3333333333333335</v>
      </c>
      <c r="I37" s="78" t="s">
        <v>82</v>
      </c>
      <c r="J37" s="79">
        <v>3.3333333333333335</v>
      </c>
      <c r="K37" s="77"/>
      <c r="L37" s="84">
        <f t="shared" si="2"/>
        <v>-0.33333333333333304</v>
      </c>
    </row>
    <row r="38" spans="1:13" ht="24.75" thickBot="1" x14ac:dyDescent="0.3">
      <c r="A38" s="72" t="s">
        <v>71</v>
      </c>
      <c r="B38" s="73" t="s">
        <v>82</v>
      </c>
      <c r="C38" s="74">
        <v>3.3333333333333335</v>
      </c>
      <c r="D38" s="73" t="s">
        <v>82</v>
      </c>
      <c r="E38" s="74">
        <v>3.3333333333333335</v>
      </c>
      <c r="F38" s="77"/>
      <c r="G38" s="78" t="s">
        <v>82</v>
      </c>
      <c r="H38" s="79">
        <v>3</v>
      </c>
      <c r="I38" s="78" t="s">
        <v>82</v>
      </c>
      <c r="J38" s="79">
        <v>3</v>
      </c>
      <c r="K38" s="77"/>
      <c r="L38" s="84">
        <f t="shared" si="2"/>
        <v>-0.33333333333333348</v>
      </c>
    </row>
    <row r="39" spans="1:13" s="107" customFormat="1" ht="12.75" thickBot="1" x14ac:dyDescent="0.3">
      <c r="A39" s="98" t="s">
        <v>25</v>
      </c>
      <c r="B39" s="99" t="s">
        <v>82</v>
      </c>
      <c r="C39" s="101">
        <f>AVERAGE(C34:C38)</f>
        <v>3.8666666666666663</v>
      </c>
      <c r="D39" s="99" t="s">
        <v>82</v>
      </c>
      <c r="E39" s="101">
        <f>AVERAGE(E34:E38)</f>
        <v>3.8666666666666663</v>
      </c>
      <c r="F39" s="105"/>
      <c r="G39" s="100" t="s">
        <v>82</v>
      </c>
      <c r="H39" s="101">
        <f>AVERAGE(H34:H38)</f>
        <v>3.4</v>
      </c>
      <c r="I39" s="100" t="s">
        <v>82</v>
      </c>
      <c r="J39" s="101">
        <f>AVERAGE(J34:J38)</f>
        <v>3.4</v>
      </c>
      <c r="K39" s="105"/>
      <c r="L39" s="106">
        <f t="shared" si="2"/>
        <v>-0.46666666666666634</v>
      </c>
    </row>
    <row r="40" spans="1:13" ht="15.75" thickBot="1" x14ac:dyDescent="0.3">
      <c r="A40" s="131" t="s">
        <v>46</v>
      </c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3"/>
    </row>
    <row r="41" spans="1:13" ht="36.75" thickBot="1" x14ac:dyDescent="0.3">
      <c r="A41" s="72" t="s">
        <v>72</v>
      </c>
      <c r="B41" s="73" t="s">
        <v>82</v>
      </c>
      <c r="C41" s="74">
        <v>4</v>
      </c>
      <c r="D41" s="73" t="s">
        <v>82</v>
      </c>
      <c r="E41" s="74">
        <v>4</v>
      </c>
      <c r="F41" s="77"/>
      <c r="G41" s="78" t="s">
        <v>82</v>
      </c>
      <c r="H41" s="79">
        <v>3.6666666666666665</v>
      </c>
      <c r="I41" s="78" t="s">
        <v>82</v>
      </c>
      <c r="J41" s="79">
        <v>3.6666666666666665</v>
      </c>
      <c r="K41" s="77"/>
      <c r="L41" s="84">
        <f t="shared" ref="L41:L45" si="3">J41-E41</f>
        <v>-0.33333333333333348</v>
      </c>
    </row>
    <row r="42" spans="1:13" ht="15.75" thickBot="1" x14ac:dyDescent="0.3">
      <c r="A42" s="72" t="s">
        <v>73</v>
      </c>
      <c r="B42" s="73" t="s">
        <v>82</v>
      </c>
      <c r="C42" s="74">
        <v>4</v>
      </c>
      <c r="D42" s="73" t="s">
        <v>82</v>
      </c>
      <c r="E42" s="74">
        <v>4</v>
      </c>
      <c r="F42" s="77"/>
      <c r="G42" s="78" t="s">
        <v>82</v>
      </c>
      <c r="H42" s="79">
        <v>3.6666666666666665</v>
      </c>
      <c r="I42" s="78" t="s">
        <v>82</v>
      </c>
      <c r="J42" s="79">
        <v>3.6666666666666665</v>
      </c>
      <c r="K42" s="77"/>
      <c r="L42" s="84">
        <f t="shared" si="3"/>
        <v>-0.33333333333333348</v>
      </c>
    </row>
    <row r="43" spans="1:13" ht="24.75" thickBot="1" x14ac:dyDescent="0.3">
      <c r="A43" s="72" t="s">
        <v>74</v>
      </c>
      <c r="B43" s="73" t="s">
        <v>82</v>
      </c>
      <c r="C43" s="74">
        <v>3.6666666666666665</v>
      </c>
      <c r="D43" s="73" t="s">
        <v>82</v>
      </c>
      <c r="E43" s="74">
        <v>3.6666666666666665</v>
      </c>
      <c r="F43" s="77"/>
      <c r="G43" s="78" t="s">
        <v>82</v>
      </c>
      <c r="H43" s="79">
        <v>3.3333333333333335</v>
      </c>
      <c r="I43" s="78" t="s">
        <v>82</v>
      </c>
      <c r="J43" s="79">
        <v>3.3333333333333335</v>
      </c>
      <c r="K43" s="77"/>
      <c r="L43" s="84">
        <f t="shared" si="3"/>
        <v>-0.33333333333333304</v>
      </c>
    </row>
    <row r="44" spans="1:13" ht="24.75" thickBot="1" x14ac:dyDescent="0.3">
      <c r="A44" s="72" t="s">
        <v>75</v>
      </c>
      <c r="B44" s="73" t="s">
        <v>82</v>
      </c>
      <c r="C44" s="74">
        <v>4</v>
      </c>
      <c r="D44" s="73" t="s">
        <v>82</v>
      </c>
      <c r="E44" s="74">
        <v>4</v>
      </c>
      <c r="F44" s="77"/>
      <c r="G44" s="78" t="s">
        <v>82</v>
      </c>
      <c r="H44" s="79">
        <v>3.6666666666666665</v>
      </c>
      <c r="I44" s="78" t="s">
        <v>82</v>
      </c>
      <c r="J44" s="79">
        <v>3.6666666666666665</v>
      </c>
      <c r="K44" s="77"/>
      <c r="L44" s="84">
        <f t="shared" si="3"/>
        <v>-0.33333333333333348</v>
      </c>
    </row>
    <row r="45" spans="1:13" s="107" customFormat="1" ht="12.75" thickBot="1" x14ac:dyDescent="0.3">
      <c r="A45" s="102" t="s">
        <v>26</v>
      </c>
      <c r="B45" s="100" t="s">
        <v>82</v>
      </c>
      <c r="C45" s="103">
        <f>AVERAGE(C41:C44)</f>
        <v>3.9166666666666665</v>
      </c>
      <c r="D45" s="100" t="s">
        <v>82</v>
      </c>
      <c r="E45" s="103">
        <f>AVERAGE(E41:E44)</f>
        <v>3.9166666666666665</v>
      </c>
      <c r="F45" s="108"/>
      <c r="G45" s="100" t="s">
        <v>82</v>
      </c>
      <c r="H45" s="103">
        <f>AVERAGE(H41:H44)</f>
        <v>3.583333333333333</v>
      </c>
      <c r="I45" s="100" t="s">
        <v>82</v>
      </c>
      <c r="J45" s="103">
        <f>AVERAGE(J41:J44)</f>
        <v>3.583333333333333</v>
      </c>
      <c r="K45" s="108"/>
      <c r="L45" s="106">
        <f t="shared" si="3"/>
        <v>-0.33333333333333348</v>
      </c>
    </row>
    <row r="46" spans="1:13" x14ac:dyDescent="0.25">
      <c r="A46" s="119"/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81"/>
    </row>
    <row r="47" spans="1:13" x14ac:dyDescent="0.25">
      <c r="A47" s="119"/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81"/>
    </row>
    <row r="49" spans="1:13" x14ac:dyDescent="0.25">
      <c r="A49" s="119"/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81"/>
    </row>
  </sheetData>
  <mergeCells count="16">
    <mergeCell ref="A1:H1"/>
    <mergeCell ref="B6:E6"/>
    <mergeCell ref="G6:J6"/>
    <mergeCell ref="L6:L8"/>
    <mergeCell ref="A40:L40"/>
    <mergeCell ref="A33:L33"/>
    <mergeCell ref="A26:L26"/>
    <mergeCell ref="A19:L19"/>
    <mergeCell ref="A14:L14"/>
    <mergeCell ref="A9:L9"/>
    <mergeCell ref="A46:L46"/>
    <mergeCell ref="A7:A8"/>
    <mergeCell ref="A49:L49"/>
    <mergeCell ref="E7:E8"/>
    <mergeCell ref="J7:J8"/>
    <mergeCell ref="A47:L4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Alum Outcome Trends</vt:lpstr>
      <vt:lpstr>Admin Outcome Trends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kamaup</dc:creator>
  <cp:lastModifiedBy>smb645</cp:lastModifiedBy>
  <cp:lastPrinted>2013-05-08T20:02:43Z</cp:lastPrinted>
  <dcterms:created xsi:type="dcterms:W3CDTF">2013-04-30T14:10:04Z</dcterms:created>
  <dcterms:modified xsi:type="dcterms:W3CDTF">2013-07-16T16:01:55Z</dcterms:modified>
</cp:coreProperties>
</file>